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anchester\Tournaments\Results\18 19\"/>
    </mc:Choice>
  </mc:AlternateContent>
  <bookViews>
    <workbookView xWindow="0" yWindow="0" windowWidth="19200" windowHeight="11460" tabRatio="964" activeTab="1"/>
  </bookViews>
  <sheets>
    <sheet name="Bakers Finals - Boys" sheetId="9" r:id="rId1"/>
    <sheet name="Bakers Finals - Girls" sheetId="8" r:id="rId2"/>
    <sheet name="Boys Team" sheetId="1" r:id="rId3"/>
    <sheet name="Girls Team" sheetId="5" r:id="rId4"/>
    <sheet name="Boys Individual" sheetId="4" r:id="rId5"/>
    <sheet name="Girls Individual" sheetId="6" r:id="rId6"/>
    <sheet name="Boys Top 5 - Game and Series" sheetId="3" r:id="rId7"/>
    <sheet name="Girls Top 5 - Game and Series" sheetId="7" r:id="rId8"/>
  </sheets>
  <externalReferences>
    <externalReference r:id="rId9"/>
    <externalReference r:id="rId10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6" l="1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2" i="6"/>
  <c r="G2" i="6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G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F19" i="5"/>
  <c r="C19" i="5"/>
  <c r="D19" i="5"/>
  <c r="E19" i="5"/>
  <c r="B18" i="5"/>
  <c r="F18" i="5"/>
  <c r="C18" i="5"/>
  <c r="D18" i="5"/>
  <c r="E18" i="5"/>
  <c r="B17" i="5"/>
  <c r="F17" i="5"/>
  <c r="C17" i="5"/>
  <c r="D17" i="5"/>
  <c r="E17" i="5"/>
  <c r="B16" i="5"/>
  <c r="F16" i="5"/>
  <c r="C16" i="5"/>
  <c r="D16" i="5"/>
  <c r="E16" i="5"/>
  <c r="F15" i="5"/>
  <c r="C15" i="5"/>
  <c r="D15" i="5"/>
  <c r="E15" i="5"/>
  <c r="F14" i="5"/>
  <c r="C14" i="5"/>
  <c r="D14" i="5"/>
  <c r="E14" i="5"/>
  <c r="B13" i="5"/>
  <c r="F13" i="5"/>
  <c r="C13" i="5"/>
  <c r="D13" i="5"/>
  <c r="E13" i="5"/>
  <c r="F12" i="5"/>
  <c r="C12" i="5"/>
  <c r="D12" i="5"/>
  <c r="E12" i="5"/>
  <c r="F11" i="5"/>
  <c r="C11" i="5"/>
  <c r="D11" i="5"/>
  <c r="E11" i="5"/>
  <c r="B10" i="5"/>
  <c r="F10" i="5"/>
  <c r="C10" i="5"/>
  <c r="D10" i="5"/>
  <c r="E10" i="5"/>
  <c r="F9" i="5"/>
  <c r="C9" i="5"/>
  <c r="D9" i="5"/>
  <c r="E9" i="5"/>
  <c r="F8" i="5"/>
  <c r="C8" i="5"/>
  <c r="D8" i="5"/>
  <c r="E8" i="5"/>
  <c r="B7" i="5"/>
  <c r="F7" i="5"/>
  <c r="C7" i="5"/>
  <c r="D7" i="5"/>
  <c r="E7" i="5"/>
  <c r="B6" i="5"/>
  <c r="F6" i="5"/>
  <c r="C6" i="5"/>
  <c r="D6" i="5"/>
  <c r="E6" i="5"/>
  <c r="B5" i="5"/>
  <c r="F5" i="5"/>
  <c r="C5" i="5"/>
  <c r="D5" i="5"/>
  <c r="E5" i="5"/>
  <c r="B4" i="5"/>
  <c r="F4" i="5"/>
  <c r="C4" i="5"/>
  <c r="D4" i="5"/>
  <c r="E4" i="5"/>
  <c r="B3" i="5"/>
  <c r="F3" i="5"/>
  <c r="C3" i="5"/>
  <c r="D3" i="5"/>
  <c r="E3" i="5"/>
  <c r="F2" i="5"/>
  <c r="C2" i="5"/>
  <c r="D2" i="5"/>
  <c r="E2" i="5"/>
  <c r="B2" i="1"/>
  <c r="B3" i="1"/>
  <c r="B4" i="1"/>
  <c r="B5" i="1"/>
  <c r="B6" i="1"/>
  <c r="B8" i="1"/>
  <c r="B12" i="1"/>
  <c r="B13" i="1"/>
  <c r="B15" i="1"/>
  <c r="B17" i="1"/>
  <c r="B20" i="1"/>
  <c r="B21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F21" i="1"/>
  <c r="C21" i="1"/>
  <c r="D21" i="1"/>
  <c r="E21" i="1"/>
  <c r="F20" i="1"/>
  <c r="C20" i="1"/>
  <c r="D20" i="1"/>
  <c r="E20" i="1"/>
  <c r="F19" i="1"/>
  <c r="C19" i="1"/>
  <c r="D19" i="1"/>
  <c r="E19" i="1"/>
  <c r="F18" i="1"/>
  <c r="C18" i="1"/>
  <c r="D18" i="1"/>
  <c r="E18" i="1"/>
  <c r="F17" i="1"/>
  <c r="C17" i="1"/>
  <c r="D17" i="1"/>
  <c r="E17" i="1"/>
  <c r="F16" i="1"/>
  <c r="C16" i="1"/>
  <c r="D16" i="1"/>
  <c r="E16" i="1"/>
  <c r="F15" i="1"/>
  <c r="C15" i="1"/>
  <c r="D15" i="1"/>
  <c r="E15" i="1"/>
  <c r="F14" i="1"/>
  <c r="C14" i="1"/>
  <c r="D14" i="1"/>
  <c r="E14" i="1"/>
  <c r="F13" i="1"/>
  <c r="C13" i="1"/>
  <c r="D13" i="1"/>
  <c r="E13" i="1"/>
  <c r="F12" i="1"/>
  <c r="C12" i="1"/>
  <c r="D12" i="1"/>
  <c r="E12" i="1"/>
  <c r="F11" i="1"/>
  <c r="C11" i="1"/>
  <c r="D11" i="1"/>
  <c r="E11" i="1"/>
  <c r="F10" i="1"/>
  <c r="C10" i="1"/>
  <c r="D10" i="1"/>
  <c r="E10" i="1"/>
  <c r="F9" i="1"/>
  <c r="C9" i="1"/>
  <c r="D9" i="1"/>
  <c r="E9" i="1"/>
  <c r="F8" i="1"/>
  <c r="C8" i="1"/>
  <c r="D8" i="1"/>
  <c r="E8" i="1"/>
  <c r="F7" i="1"/>
  <c r="C7" i="1"/>
  <c r="D7" i="1"/>
  <c r="E7" i="1"/>
  <c r="F6" i="1"/>
  <c r="C6" i="1"/>
  <c r="D6" i="1"/>
  <c r="E6" i="1"/>
  <c r="F5" i="1"/>
  <c r="C5" i="1"/>
  <c r="D5" i="1"/>
  <c r="E5" i="1"/>
  <c r="F4" i="1"/>
  <c r="C4" i="1"/>
  <c r="D4" i="1"/>
  <c r="E4" i="1"/>
  <c r="F3" i="1"/>
  <c r="C3" i="1"/>
  <c r="D3" i="1"/>
  <c r="E3" i="1"/>
  <c r="F2" i="1"/>
  <c r="C2" i="1"/>
  <c r="D2" i="1"/>
  <c r="E2" i="1"/>
</calcChain>
</file>

<file path=xl/sharedStrings.xml><?xml version="1.0" encoding="utf-8"?>
<sst xmlns="http://schemas.openxmlformats.org/spreadsheetml/2006/main" count="538" uniqueCount="271">
  <si>
    <t>Boys</t>
  </si>
  <si>
    <t>Total Games
 1 &amp; 2</t>
  </si>
  <si>
    <t>Total</t>
  </si>
  <si>
    <t>Toms River South</t>
  </si>
  <si>
    <t>Eastern</t>
  </si>
  <si>
    <t>Toms River East</t>
  </si>
  <si>
    <t>Keansburg</t>
  </si>
  <si>
    <t>Lakewood</t>
  </si>
  <si>
    <t>Toms River North</t>
  </si>
  <si>
    <t>Lacey</t>
  </si>
  <si>
    <t>Central</t>
  </si>
  <si>
    <t>Team</t>
  </si>
  <si>
    <t>Name</t>
  </si>
  <si>
    <t>Individual High Game</t>
  </si>
  <si>
    <t>Barnegat</t>
  </si>
  <si>
    <t>Mike Pulig</t>
  </si>
  <si>
    <t>1st</t>
  </si>
  <si>
    <t>Joe Spagnola</t>
  </si>
  <si>
    <t>2nd</t>
  </si>
  <si>
    <t>Matt Charland</t>
  </si>
  <si>
    <t>3rd</t>
  </si>
  <si>
    <t>Matt Kulpa</t>
  </si>
  <si>
    <t>4th</t>
  </si>
  <si>
    <t>David MacGillivray</t>
  </si>
  <si>
    <t>5th</t>
  </si>
  <si>
    <t>Individual High Series</t>
  </si>
  <si>
    <t xml:space="preserve"> </t>
  </si>
  <si>
    <t>Brick</t>
  </si>
  <si>
    <t>Daniel Clayton</t>
  </si>
  <si>
    <t>Blaise Harrington</t>
  </si>
  <si>
    <t>Stephen Spirio</t>
  </si>
  <si>
    <t>Andrew Masi</t>
  </si>
  <si>
    <t>Chris Shymanski</t>
  </si>
  <si>
    <t>Angel Gonzalez</t>
  </si>
  <si>
    <t>Nick Koval</t>
  </si>
  <si>
    <t>Brick Memorial</t>
  </si>
  <si>
    <t>Anthony Caruso</t>
  </si>
  <si>
    <t>School</t>
  </si>
  <si>
    <t>Matt Pray</t>
  </si>
  <si>
    <t>Andrew Varella</t>
  </si>
  <si>
    <t>Michael Guzman</t>
  </si>
  <si>
    <t>John Boughton</t>
  </si>
  <si>
    <t>Burlington Township</t>
  </si>
  <si>
    <t>Daniel Andrews</t>
  </si>
  <si>
    <t>Tyler Osterhage</t>
  </si>
  <si>
    <t>Austin Gagnon</t>
  </si>
  <si>
    <t>Nathan Klinger</t>
  </si>
  <si>
    <t>Jack Szabo</t>
  </si>
  <si>
    <t>Camden Barnes</t>
  </si>
  <si>
    <t>Central Regional</t>
  </si>
  <si>
    <t>Joe Swanton</t>
  </si>
  <si>
    <t>Aj Snider</t>
  </si>
  <si>
    <t>Jacob Roth</t>
  </si>
  <si>
    <t>Anthony Rosas</t>
  </si>
  <si>
    <t>Josh Costa</t>
  </si>
  <si>
    <t>Colts Neck</t>
  </si>
  <si>
    <t>Jake Bennett</t>
  </si>
  <si>
    <t>Dan Parker</t>
  </si>
  <si>
    <t>Caleb Catozzo</t>
  </si>
  <si>
    <t>Coleby Mariner</t>
  </si>
  <si>
    <t>RJ Carbone</t>
  </si>
  <si>
    <t>Donovan Catholic</t>
  </si>
  <si>
    <t>Liam Leonard</t>
  </si>
  <si>
    <t>Yidi Yao</t>
  </si>
  <si>
    <t>Rainie Wang</t>
  </si>
  <si>
    <t>Leo Lu</t>
  </si>
  <si>
    <t>Carlos Li</t>
  </si>
  <si>
    <t>Adam Gough</t>
  </si>
  <si>
    <t>Colby Ackerman</t>
  </si>
  <si>
    <t>Reilly Scott</t>
  </si>
  <si>
    <t>Joe Leonant</t>
  </si>
  <si>
    <t>Tommy Burns</t>
  </si>
  <si>
    <t>Hudson Catholic</t>
  </si>
  <si>
    <t>Joseph Young</t>
  </si>
  <si>
    <t>Christopher Chavez</t>
  </si>
  <si>
    <t>James Pabilonia</t>
  </si>
  <si>
    <t>Steven Beck</t>
  </si>
  <si>
    <t>Geoffrey Origenes</t>
  </si>
  <si>
    <t>Jackson Liberty</t>
  </si>
  <si>
    <t>Justin Bohn</t>
  </si>
  <si>
    <t>Zack Austin</t>
  </si>
  <si>
    <t>John Wanat</t>
  </si>
  <si>
    <t>Preston Williams</t>
  </si>
  <si>
    <t>Brandon Bohn</t>
  </si>
  <si>
    <t>Jackson Memorial</t>
  </si>
  <si>
    <t>Sean Skillman</t>
  </si>
  <si>
    <t>Steve Coplan</t>
  </si>
  <si>
    <t>Steve Skillman</t>
  </si>
  <si>
    <t>Jaden Persichilli</t>
  </si>
  <si>
    <t>Tisrad Aumann</t>
  </si>
  <si>
    <t>Joey Silverman</t>
  </si>
  <si>
    <t>Frank Sautner</t>
  </si>
  <si>
    <t>Bryan Laskiewicz</t>
  </si>
  <si>
    <t>Chris DeSantis</t>
  </si>
  <si>
    <t>Gabe Torres</t>
  </si>
  <si>
    <t>Thomas McKeon</t>
  </si>
  <si>
    <t>Michael Ramirez</t>
  </si>
  <si>
    <t>RJ Stesney</t>
  </si>
  <si>
    <t>Carlos Sanchez</t>
  </si>
  <si>
    <t>Michael O'Sullivan</t>
  </si>
  <si>
    <t>Jarod Donovan</t>
  </si>
  <si>
    <t>Erik Vazquez</t>
  </si>
  <si>
    <t>Julan Guzman</t>
  </si>
  <si>
    <t>Alexander Lopez</t>
  </si>
  <si>
    <t>Mosses Golvan</t>
  </si>
  <si>
    <t>Alex Pineda</t>
  </si>
  <si>
    <t>Brian Montes</t>
  </si>
  <si>
    <t>Justin Vega</t>
  </si>
  <si>
    <t>Manasquan</t>
  </si>
  <si>
    <t>Dylan Wolfe</t>
  </si>
  <si>
    <t>Kyle Bott</t>
  </si>
  <si>
    <t>Chris Newman</t>
  </si>
  <si>
    <t>Ryan Anderson</t>
  </si>
  <si>
    <t>Kyle Bauter</t>
  </si>
  <si>
    <t>Manchester</t>
  </si>
  <si>
    <t>Tanner Poss</t>
  </si>
  <si>
    <t>Blaze DeSpirito</t>
  </si>
  <si>
    <t>Joe Post</t>
  </si>
  <si>
    <t>Dominic Betar</t>
  </si>
  <si>
    <t>Justin Villano</t>
  </si>
  <si>
    <t>Nick Knipple</t>
  </si>
  <si>
    <t>St. John Vianney</t>
  </si>
  <si>
    <t>Johnny Moreira</t>
  </si>
  <si>
    <t>Kevin Colaizzo</t>
  </si>
  <si>
    <t>George Anderson</t>
  </si>
  <si>
    <t>Zach Schiavone</t>
  </si>
  <si>
    <t>Dylin Suppa</t>
  </si>
  <si>
    <t>Nick Farulla</t>
  </si>
  <si>
    <t>Chris Baxter</t>
  </si>
  <si>
    <t>Mike Gray</t>
  </si>
  <si>
    <t>Ryan McIntire</t>
  </si>
  <si>
    <t>Nick Bushell</t>
  </si>
  <si>
    <t>Brendan Edwards</t>
  </si>
  <si>
    <t>Dan Nicholls</t>
  </si>
  <si>
    <t>Mike Ardise</t>
  </si>
  <si>
    <t>Dan Lattanzio</t>
  </si>
  <si>
    <t>Robert Bartley</t>
  </si>
  <si>
    <t>Matt Xiques</t>
  </si>
  <si>
    <t>Christian Paz</t>
  </si>
  <si>
    <t>Jared Kirchner</t>
  </si>
  <si>
    <t>Ryan Huston</t>
  </si>
  <si>
    <t>Andrew Xiques</t>
  </si>
  <si>
    <t>Game 1</t>
  </si>
  <si>
    <t>Game 2</t>
  </si>
  <si>
    <t>Game 3</t>
  </si>
  <si>
    <t>Girls</t>
  </si>
  <si>
    <t>Kamerin Peters</t>
  </si>
  <si>
    <t xml:space="preserve">Caylie Hoffman </t>
  </si>
  <si>
    <t>Samantha Trembley</t>
  </si>
  <si>
    <t>Paige Peters</t>
  </si>
  <si>
    <t>Hannah Dalton</t>
  </si>
  <si>
    <t>Emily Frizell</t>
  </si>
  <si>
    <t>Madison Kubicz</t>
  </si>
  <si>
    <t>Shauna Yodice</t>
  </si>
  <si>
    <t>Jasmine Reid</t>
  </si>
  <si>
    <t>Lily Spagnola</t>
  </si>
  <si>
    <t>Precious Anderson</t>
  </si>
  <si>
    <t>Cristy Sharkey</t>
  </si>
  <si>
    <t>Chelsea Tussel</t>
  </si>
  <si>
    <t>Anastasia Wodzinski</t>
  </si>
  <si>
    <t>Christina Gonzalez</t>
  </si>
  <si>
    <t>Caylin Ryan</t>
  </si>
  <si>
    <t>Maggie Neafsey</t>
  </si>
  <si>
    <t>Sandy Hornor</t>
  </si>
  <si>
    <t>Jordan Konopada</t>
  </si>
  <si>
    <t>Veronica Lewis</t>
  </si>
  <si>
    <t>Amanda Shelters</t>
  </si>
  <si>
    <t>Burlington</t>
  </si>
  <si>
    <t>Elizabeth Barnes</t>
  </si>
  <si>
    <t>Jamie Nevins</t>
  </si>
  <si>
    <t>Vanessa Rivera</t>
  </si>
  <si>
    <t>Kayla Jones</t>
  </si>
  <si>
    <t>Chloe Mazza</t>
  </si>
  <si>
    <t>Alana Palmer</t>
  </si>
  <si>
    <t>Mackenzie Hultz</t>
  </si>
  <si>
    <t>Julie Dalton</t>
  </si>
  <si>
    <t>Kayla Kulzy</t>
  </si>
  <si>
    <t>Meghan Bilello</t>
  </si>
  <si>
    <t>Madison McFadden</t>
  </si>
  <si>
    <t>Ally Dalton</t>
  </si>
  <si>
    <t>Gianna Bamonte</t>
  </si>
  <si>
    <t>Vicy Hulse</t>
  </si>
  <si>
    <t>Juliana Galano</t>
  </si>
  <si>
    <t>Erica Dugan</t>
  </si>
  <si>
    <t>Morgan Gitlitz</t>
  </si>
  <si>
    <t>Krystal Yu</t>
  </si>
  <si>
    <t>Grace Yin</t>
  </si>
  <si>
    <t>Niki Fung</t>
  </si>
  <si>
    <t>MaryAnne Holler</t>
  </si>
  <si>
    <t>Lulu Gao</t>
  </si>
  <si>
    <t>Ryann Werner</t>
  </si>
  <si>
    <t>Angelina Roustas</t>
  </si>
  <si>
    <t>Sandra Garneau</t>
  </si>
  <si>
    <t>Maddy Feldscnaeinder</t>
  </si>
  <si>
    <t>Cloe Lowell</t>
  </si>
  <si>
    <t>Laura Lozano</t>
  </si>
  <si>
    <t>Faith Molitor</t>
  </si>
  <si>
    <t>Chloe Esso</t>
  </si>
  <si>
    <t>Victoria Baker</t>
  </si>
  <si>
    <t>Jasmine Brodowski</t>
  </si>
  <si>
    <t>Trinity Taylor</t>
  </si>
  <si>
    <t>Valyn Cieslik</t>
  </si>
  <si>
    <t>Adriana Carlucci</t>
  </si>
  <si>
    <t>Ajanae Hodges</t>
  </si>
  <si>
    <t>Megan Hanaway</t>
  </si>
  <si>
    <t>Jenna Bianco</t>
  </si>
  <si>
    <t>Juliana Rettino</t>
  </si>
  <si>
    <t>Claudia Schreier</t>
  </si>
  <si>
    <t>Doreley Ruiz</t>
  </si>
  <si>
    <t>Amelia Martinez</t>
  </si>
  <si>
    <t>Yoselyn Montes</t>
  </si>
  <si>
    <t>Luz Torres</t>
  </si>
  <si>
    <t>Erin Mcbride</t>
  </si>
  <si>
    <t>Emily Kave</t>
  </si>
  <si>
    <t>Ibeth Hernandez</t>
  </si>
  <si>
    <t>Aimet Salinas</t>
  </si>
  <si>
    <t>Orla Mcbride</t>
  </si>
  <si>
    <t>Sophie Roe</t>
  </si>
  <si>
    <t>Melanie Bautisa</t>
  </si>
  <si>
    <t>Kaia White</t>
  </si>
  <si>
    <t>Marissa Knipple</t>
  </si>
  <si>
    <t>Corrine Saliski</t>
  </si>
  <si>
    <t>Victoria Shaw</t>
  </si>
  <si>
    <t>Theresa Bedaro</t>
  </si>
  <si>
    <t>Mary McAvoy</t>
  </si>
  <si>
    <t>Jackie Giordano</t>
  </si>
  <si>
    <t xml:space="preserve">Alexis Santoro </t>
  </si>
  <si>
    <t xml:space="preserve">Elizabeth Brogna </t>
  </si>
  <si>
    <t>Carlie Haggerty</t>
  </si>
  <si>
    <t>Victoria Tanarres</t>
  </si>
  <si>
    <t>Daniella Deconde</t>
  </si>
  <si>
    <t>Hannah Carrino</t>
  </si>
  <si>
    <t>Lauren Rumbolo</t>
  </si>
  <si>
    <t>Angie Huston</t>
  </si>
  <si>
    <t>Mackenzie Dudas</t>
  </si>
  <si>
    <t>Gianna Daniele</t>
  </si>
  <si>
    <t>Kennedy Pheifer</t>
  </si>
  <si>
    <t>Ashley Ferrara</t>
  </si>
  <si>
    <t>Michaela Ridge</t>
  </si>
  <si>
    <t>Gianna Glandz</t>
  </si>
  <si>
    <t>Allanagh Dambrowski</t>
  </si>
  <si>
    <t>BOYS</t>
  </si>
  <si>
    <t>CHAMPION</t>
  </si>
  <si>
    <t>Bye - Seed 1: Jackson Liberty</t>
  </si>
  <si>
    <t>Bye - Seed 2: Brick Memorial</t>
  </si>
  <si>
    <t>3) Brick Township (436)</t>
  </si>
  <si>
    <t>6) Toms River South (401)</t>
  </si>
  <si>
    <t>4) Hudson Catholic (393)</t>
  </si>
  <si>
    <t>5) Jackson Memorial (356)</t>
  </si>
  <si>
    <t>Jackson Liberty (387)</t>
  </si>
  <si>
    <t>Hudson Catholic (387)</t>
  </si>
  <si>
    <t>1 game tie breaker (243)</t>
  </si>
  <si>
    <t>Brick Memorial (442)</t>
  </si>
  <si>
    <t>Brick Township (374)</t>
  </si>
  <si>
    <t>Jackson Liberty (406)</t>
  </si>
  <si>
    <t>Brick Memorial (407)</t>
  </si>
  <si>
    <t>Bye - Seed 1: Toms River North</t>
  </si>
  <si>
    <t>3) Colts Neck (298)</t>
  </si>
  <si>
    <t>6) Central (341)</t>
  </si>
  <si>
    <t>Brick Memorial (325)</t>
  </si>
  <si>
    <t>Central (334)</t>
  </si>
  <si>
    <t>Toms River North (385)</t>
  </si>
  <si>
    <t>4) Brick Township (364)</t>
  </si>
  <si>
    <t>5) Manchester (360)</t>
  </si>
  <si>
    <t>Brick Township (331)</t>
  </si>
  <si>
    <t>Toms River North (395)</t>
  </si>
  <si>
    <t>Central (260)</t>
  </si>
  <si>
    <t>Seed</t>
  </si>
  <si>
    <t>Game
1</t>
  </si>
  <si>
    <t>Game
2</t>
  </si>
  <si>
    <t>Game
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</si>
</sst>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2" borderId="3" xfId="0" applyFont="1" applyFill="1" applyBorder="1" applyAlignment="1">
      <alignment horizontal="center"/>
    </xf>
    <xf numFmtId="0" fontId="4" fillId="0" borderId="5" xfId="0" applyFont="1" applyBorder="1"/>
    <xf numFmtId="0" fontId="3" fillId="0" borderId="1" xfId="0" applyFont="1" applyBorder="1"/>
    <xf numFmtId="0" fontId="3" fillId="0" borderId="4" xfId="0" applyFont="1" applyBorder="1"/>
    <xf numFmtId="0" fontId="3" fillId="0" borderId="2" xfId="0" applyFont="1" applyBorder="1"/>
    <xf numFmtId="0" fontId="1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Alignment="1"/>
    <xf numFmtId="0" fontId="2" fillId="0" borderId="0" xfId="0" applyFont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Girls%20Bowling%20Team\Roll%20With%20the%20Indians\2018\Roll%20with%20Indians%202018Boy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Girls%20Bowling%20Team\Roll%20With%20the%20Indians\2018\Roll%20with%20Indians%202018Gir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ys"/>
      <sheetName val="Boys Ind"/>
      <sheetName val="Girls"/>
      <sheetName val="Girls Ind"/>
      <sheetName val="Boys Team Totals"/>
      <sheetName val="Girls Team Totals"/>
      <sheetName val="Notes"/>
      <sheetName val="Roll with Indians 2018Boys"/>
    </sheetNames>
    <definedNames>
      <definedName name="BTeam01" refersTo="='Boys'!$A$4"/>
      <definedName name="BTeam02" refersTo="='Boys'!$A$16"/>
      <definedName name="BTeam03" refersTo="='Boys'!$A$28"/>
      <definedName name="BTeam04" refersTo="='Boys'!$A$40"/>
      <definedName name="BTeam07" refersTo="='Boys'!$A$64"/>
      <definedName name="BTeam08" refersTo="='Boys'!$A$76"/>
      <definedName name="BTeam09" refersTo="='Boys'!$A$100"/>
      <definedName name="BTeam10" refersTo="='Boys'!$A$112"/>
      <definedName name="BTeam11" refersTo="='Boys'!$A$124"/>
      <definedName name="BTeam14" refersTo="='Boys'!$A$172"/>
      <definedName name="BTeam16" refersTo="='Boys'!$A$184"/>
      <definedName name="BTeam17" refersTo="='Boys'!$A$208"/>
    </definedNames>
    <sheetDataSet>
      <sheetData sheetId="0">
        <row r="4">
          <cell r="A4" t="str">
            <v>Barnegat</v>
          </cell>
        </row>
        <row r="14">
          <cell r="H14">
            <v>946</v>
          </cell>
          <cell r="I14">
            <v>888</v>
          </cell>
          <cell r="J14">
            <v>951</v>
          </cell>
          <cell r="K14">
            <v>2785</v>
          </cell>
        </row>
        <row r="16">
          <cell r="A16" t="str">
            <v>Brick</v>
          </cell>
        </row>
        <row r="26">
          <cell r="H26">
            <v>915</v>
          </cell>
          <cell r="I26">
            <v>1111</v>
          </cell>
          <cell r="J26">
            <v>951</v>
          </cell>
          <cell r="K26">
            <v>2977</v>
          </cell>
        </row>
        <row r="28">
          <cell r="A28" t="str">
            <v>Brick Memorial</v>
          </cell>
        </row>
        <row r="38">
          <cell r="H38">
            <v>1052</v>
          </cell>
          <cell r="I38">
            <v>985</v>
          </cell>
          <cell r="J38">
            <v>962</v>
          </cell>
          <cell r="K38">
            <v>2999</v>
          </cell>
        </row>
        <row r="40">
          <cell r="A40" t="str">
            <v>Burlington Township</v>
          </cell>
        </row>
        <row r="50">
          <cell r="H50">
            <v>798</v>
          </cell>
          <cell r="I50">
            <v>776</v>
          </cell>
          <cell r="J50">
            <v>876</v>
          </cell>
          <cell r="K50">
            <v>2450</v>
          </cell>
        </row>
        <row r="62">
          <cell r="H62">
            <v>776</v>
          </cell>
          <cell r="I62">
            <v>762</v>
          </cell>
          <cell r="J62">
            <v>743</v>
          </cell>
          <cell r="K62">
            <v>2281</v>
          </cell>
        </row>
        <row r="64">
          <cell r="A64" t="str">
            <v>Colts Neck</v>
          </cell>
        </row>
        <row r="74">
          <cell r="H74">
            <v>1026</v>
          </cell>
          <cell r="I74">
            <v>850</v>
          </cell>
          <cell r="J74">
            <v>846</v>
          </cell>
          <cell r="K74">
            <v>2722</v>
          </cell>
        </row>
        <row r="76">
          <cell r="A76" t="str">
            <v>Donovan Catholic</v>
          </cell>
        </row>
        <row r="86">
          <cell r="H86">
            <v>783</v>
          </cell>
          <cell r="I86">
            <v>619</v>
          </cell>
          <cell r="J86">
            <v>719</v>
          </cell>
          <cell r="K86">
            <v>2121</v>
          </cell>
        </row>
        <row r="98">
          <cell r="H98">
            <v>803</v>
          </cell>
          <cell r="I98">
            <v>1023</v>
          </cell>
          <cell r="J98">
            <v>958</v>
          </cell>
          <cell r="K98">
            <v>2784</v>
          </cell>
        </row>
        <row r="100">
          <cell r="A100" t="str">
            <v>Hudson Catholic</v>
          </cell>
        </row>
        <row r="110">
          <cell r="H110">
            <v>935</v>
          </cell>
          <cell r="I110">
            <v>1054</v>
          </cell>
          <cell r="J110">
            <v>952</v>
          </cell>
          <cell r="K110">
            <v>2941</v>
          </cell>
        </row>
        <row r="112">
          <cell r="A112" t="str">
            <v>Jackson Liberty</v>
          </cell>
        </row>
        <row r="122">
          <cell r="H122">
            <v>1013</v>
          </cell>
          <cell r="I122">
            <v>1046</v>
          </cell>
          <cell r="J122">
            <v>1080</v>
          </cell>
          <cell r="K122">
            <v>3139</v>
          </cell>
        </row>
        <row r="124">
          <cell r="A124" t="str">
            <v>Jackson Memorial</v>
          </cell>
        </row>
        <row r="134">
          <cell r="H134">
            <v>942</v>
          </cell>
          <cell r="I134">
            <v>951</v>
          </cell>
          <cell r="J134">
            <v>955</v>
          </cell>
          <cell r="K134">
            <v>2848</v>
          </cell>
        </row>
        <row r="146">
          <cell r="H146">
            <v>836</v>
          </cell>
          <cell r="I146">
            <v>951</v>
          </cell>
          <cell r="J146">
            <v>936</v>
          </cell>
          <cell r="K146">
            <v>2723</v>
          </cell>
        </row>
        <row r="158">
          <cell r="H158">
            <v>816</v>
          </cell>
          <cell r="I158">
            <v>797</v>
          </cell>
          <cell r="J158">
            <v>772</v>
          </cell>
          <cell r="K158">
            <v>2385</v>
          </cell>
        </row>
        <row r="170">
          <cell r="H170">
            <v>782</v>
          </cell>
          <cell r="I170">
            <v>865</v>
          </cell>
          <cell r="J170">
            <v>951</v>
          </cell>
          <cell r="K170">
            <v>2598</v>
          </cell>
        </row>
        <row r="172">
          <cell r="A172" t="str">
            <v>Manasquan</v>
          </cell>
        </row>
        <row r="182">
          <cell r="H182">
            <v>830</v>
          </cell>
          <cell r="I182">
            <v>892</v>
          </cell>
          <cell r="J182">
            <v>868</v>
          </cell>
          <cell r="K182">
            <v>2590</v>
          </cell>
        </row>
        <row r="184">
          <cell r="A184" t="str">
            <v>Manchester</v>
          </cell>
        </row>
        <row r="194">
          <cell r="H194">
            <v>896</v>
          </cell>
          <cell r="I194">
            <v>942</v>
          </cell>
          <cell r="J194">
            <v>861</v>
          </cell>
          <cell r="K194">
            <v>2699</v>
          </cell>
        </row>
        <row r="208">
          <cell r="A208" t="str">
            <v>St. John Vianney</v>
          </cell>
        </row>
        <row r="218">
          <cell r="H218">
            <v>462</v>
          </cell>
          <cell r="I218">
            <v>536</v>
          </cell>
          <cell r="J218">
            <v>469</v>
          </cell>
          <cell r="K218">
            <v>1467</v>
          </cell>
        </row>
        <row r="230">
          <cell r="H230">
            <v>944</v>
          </cell>
          <cell r="I230">
            <v>818</v>
          </cell>
          <cell r="J230">
            <v>1004</v>
          </cell>
          <cell r="K230">
            <v>2766</v>
          </cell>
        </row>
        <row r="242">
          <cell r="H242">
            <v>898</v>
          </cell>
          <cell r="I242">
            <v>822</v>
          </cell>
          <cell r="J242">
            <v>842</v>
          </cell>
          <cell r="K242">
            <v>2562</v>
          </cell>
        </row>
        <row r="254">
          <cell r="H254">
            <v>903</v>
          </cell>
          <cell r="I254">
            <v>926</v>
          </cell>
          <cell r="J254">
            <v>988</v>
          </cell>
          <cell r="K254">
            <v>2817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ys"/>
      <sheetName val="Boys Ind"/>
      <sheetName val="Girls"/>
      <sheetName val="Girls Ind"/>
      <sheetName val="Boys Team Totals"/>
      <sheetName val="Girls Team Totals"/>
      <sheetName val="Notes"/>
      <sheetName val="Roll with Indians 2018Girls"/>
    </sheetNames>
    <definedNames>
      <definedName name="GTeam01" refersTo="='Girls'!$A$4"/>
      <definedName name="GTeam02" refersTo="='Girls'!$A$16"/>
      <definedName name="GTeam03" refersTo="='Girls'!$A$28"/>
      <definedName name="GTeam04" refersTo="='Girls'!$A$40"/>
      <definedName name="GTeam05" refersTo="='Girls'!$A$52"/>
      <definedName name="GTeam06" refersTo="='Girls'!$A$64"/>
      <definedName name="GTeam07" refersTo="='Girls'!$A$76"/>
      <definedName name="GTeam11" refersTo="='Girls'!$A$112"/>
      <definedName name="GTeam14" refersTo="='Girls'!$A$148"/>
      <definedName name="GTeam16" refersTo="='Girls'!$A$160"/>
    </definedNames>
    <sheetDataSet>
      <sheetData sheetId="0"/>
      <sheetData sheetId="1"/>
      <sheetData sheetId="2">
        <row r="4">
          <cell r="A4" t="str">
            <v>Barnegat</v>
          </cell>
        </row>
        <row r="14">
          <cell r="H14">
            <v>703</v>
          </cell>
          <cell r="I14">
            <v>784</v>
          </cell>
          <cell r="J14">
            <v>726</v>
          </cell>
          <cell r="K14">
            <v>2213</v>
          </cell>
        </row>
        <row r="16">
          <cell r="A16" t="str">
            <v>Brick</v>
          </cell>
        </row>
        <row r="26">
          <cell r="H26">
            <v>876</v>
          </cell>
          <cell r="I26">
            <v>878</v>
          </cell>
          <cell r="J26">
            <v>834</v>
          </cell>
          <cell r="K26">
            <v>2588</v>
          </cell>
        </row>
        <row r="28">
          <cell r="A28" t="str">
            <v>Brick Memorial</v>
          </cell>
        </row>
        <row r="38">
          <cell r="H38">
            <v>926</v>
          </cell>
          <cell r="I38">
            <v>909</v>
          </cell>
          <cell r="J38">
            <v>817</v>
          </cell>
          <cell r="K38">
            <v>2652</v>
          </cell>
        </row>
        <row r="40">
          <cell r="A40" t="str">
            <v>Burlington</v>
          </cell>
        </row>
        <row r="50">
          <cell r="H50">
            <v>660</v>
          </cell>
          <cell r="I50">
            <v>648</v>
          </cell>
          <cell r="J50">
            <v>676</v>
          </cell>
          <cell r="K50">
            <v>1984</v>
          </cell>
        </row>
        <row r="52">
          <cell r="A52" t="str">
            <v>Central Regional</v>
          </cell>
        </row>
        <row r="62">
          <cell r="H62">
            <v>770</v>
          </cell>
          <cell r="I62">
            <v>803</v>
          </cell>
          <cell r="J62">
            <v>828</v>
          </cell>
          <cell r="K62">
            <v>2401</v>
          </cell>
        </row>
        <row r="64">
          <cell r="A64" t="str">
            <v>Colts Neck</v>
          </cell>
        </row>
        <row r="74">
          <cell r="H74">
            <v>863</v>
          </cell>
          <cell r="I74">
            <v>888</v>
          </cell>
          <cell r="J74">
            <v>875</v>
          </cell>
          <cell r="K74">
            <v>2626</v>
          </cell>
        </row>
        <row r="76">
          <cell r="A76" t="str">
            <v>Donovan Catholic</v>
          </cell>
        </row>
        <row r="86">
          <cell r="H86">
            <v>540</v>
          </cell>
          <cell r="I86">
            <v>462</v>
          </cell>
          <cell r="J86">
            <v>562</v>
          </cell>
          <cell r="K86">
            <v>1564</v>
          </cell>
        </row>
        <row r="98">
          <cell r="H98">
            <v>741</v>
          </cell>
          <cell r="I98">
            <v>783</v>
          </cell>
          <cell r="J98">
            <v>750</v>
          </cell>
        </row>
        <row r="110">
          <cell r="H110">
            <v>817</v>
          </cell>
          <cell r="I110">
            <v>677</v>
          </cell>
          <cell r="J110">
            <v>703</v>
          </cell>
          <cell r="K110">
            <v>2197</v>
          </cell>
        </row>
        <row r="112">
          <cell r="A112" t="str">
            <v>Keansburg</v>
          </cell>
        </row>
        <row r="122">
          <cell r="H122">
            <v>466</v>
          </cell>
          <cell r="I122">
            <v>506</v>
          </cell>
          <cell r="J122">
            <v>532</v>
          </cell>
          <cell r="K122">
            <v>1504</v>
          </cell>
        </row>
        <row r="134">
          <cell r="H134">
            <v>865</v>
          </cell>
          <cell r="I134">
            <v>736</v>
          </cell>
          <cell r="J134">
            <v>772</v>
          </cell>
          <cell r="K134">
            <v>2373</v>
          </cell>
        </row>
        <row r="146">
          <cell r="H146">
            <v>481</v>
          </cell>
          <cell r="I146">
            <v>480</v>
          </cell>
          <cell r="J146">
            <v>486</v>
          </cell>
          <cell r="K146">
            <v>1447</v>
          </cell>
        </row>
        <row r="148">
          <cell r="A148" t="str">
            <v>Manasquan</v>
          </cell>
        </row>
        <row r="158">
          <cell r="H158">
            <v>679</v>
          </cell>
          <cell r="I158">
            <v>741</v>
          </cell>
          <cell r="J158">
            <v>723</v>
          </cell>
          <cell r="K158">
            <v>2143</v>
          </cell>
        </row>
        <row r="160">
          <cell r="A160" t="str">
            <v>Manchester</v>
          </cell>
        </row>
        <row r="170">
          <cell r="H170">
            <v>863</v>
          </cell>
          <cell r="I170">
            <v>855</v>
          </cell>
          <cell r="J170">
            <v>830</v>
          </cell>
          <cell r="K170">
            <v>2548</v>
          </cell>
        </row>
        <row r="182">
          <cell r="H182">
            <v>748</v>
          </cell>
          <cell r="I182">
            <v>666</v>
          </cell>
          <cell r="J182">
            <v>581</v>
          </cell>
          <cell r="K182">
            <v>1995</v>
          </cell>
        </row>
        <row r="194">
          <cell r="H194">
            <v>788</v>
          </cell>
        </row>
        <row r="206">
          <cell r="H206">
            <v>1016</v>
          </cell>
          <cell r="I206">
            <v>979</v>
          </cell>
          <cell r="J206">
            <v>1056</v>
          </cell>
          <cell r="K206">
            <v>3051</v>
          </cell>
        </row>
        <row r="218">
          <cell r="H218">
            <v>707</v>
          </cell>
          <cell r="I218">
            <v>757</v>
          </cell>
          <cell r="J218">
            <v>891</v>
          </cell>
          <cell r="K218">
            <v>2355</v>
          </cell>
        </row>
      </sheetData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A7" sqref="A7"/>
    </sheetView>
  </sheetViews>
  <sheetFormatPr defaultRowHeight="15" x14ac:dyDescent="0.25"/>
  <cols>
    <col min="1" max="1" width="34.5703125" bestFit="1" customWidth="1"/>
    <col min="2" max="2" width="26.5703125" bestFit="1" customWidth="1"/>
    <col min="3" max="3" width="25.140625" bestFit="1" customWidth="1"/>
    <col min="4" max="4" width="17.7109375" bestFit="1" customWidth="1"/>
  </cols>
  <sheetData>
    <row r="1" spans="1:4" ht="15.75" x14ac:dyDescent="0.25">
      <c r="A1" s="9" t="s">
        <v>241</v>
      </c>
      <c r="B1" s="10"/>
      <c r="C1" s="11"/>
      <c r="D1" s="10"/>
    </row>
    <row r="2" spans="1:4" ht="15.75" x14ac:dyDescent="0.25">
      <c r="A2" s="10"/>
      <c r="B2" s="10"/>
      <c r="C2" s="11"/>
      <c r="D2" s="10"/>
    </row>
    <row r="3" spans="1:4" ht="15.75" x14ac:dyDescent="0.25">
      <c r="A3" s="11"/>
      <c r="B3" s="10"/>
      <c r="C3" s="11"/>
      <c r="D3" s="10"/>
    </row>
    <row r="4" spans="1:4" ht="15.75" x14ac:dyDescent="0.25">
      <c r="A4" s="18" t="s">
        <v>243</v>
      </c>
      <c r="B4" s="18" t="s">
        <v>249</v>
      </c>
      <c r="C4" s="10"/>
      <c r="D4" s="10"/>
    </row>
    <row r="5" spans="1:4" ht="15.75" x14ac:dyDescent="0.25">
      <c r="A5" s="17"/>
      <c r="B5" s="11" t="s">
        <v>251</v>
      </c>
      <c r="C5" s="14"/>
      <c r="D5" s="10"/>
    </row>
    <row r="6" spans="1:4" ht="15.75" x14ac:dyDescent="0.25">
      <c r="A6" s="10"/>
      <c r="B6" s="10"/>
      <c r="C6" s="13" t="s">
        <v>254</v>
      </c>
      <c r="D6" s="10"/>
    </row>
    <row r="7" spans="1:4" ht="15.75" x14ac:dyDescent="0.25">
      <c r="A7" s="18" t="s">
        <v>247</v>
      </c>
      <c r="B7" s="10"/>
      <c r="C7" s="14"/>
      <c r="D7" s="14"/>
    </row>
    <row r="8" spans="1:4" ht="15.75" x14ac:dyDescent="0.25">
      <c r="A8" s="10"/>
      <c r="B8" s="13" t="s">
        <v>250</v>
      </c>
      <c r="C8" s="14"/>
      <c r="D8" s="14"/>
    </row>
    <row r="9" spans="1:4" ht="15.75" x14ac:dyDescent="0.25">
      <c r="A9" s="12" t="s">
        <v>248</v>
      </c>
      <c r="B9" s="14"/>
      <c r="C9" s="10"/>
      <c r="D9" s="14"/>
    </row>
    <row r="10" spans="1:4" ht="15.75" x14ac:dyDescent="0.25">
      <c r="A10" s="10"/>
      <c r="B10" s="10"/>
      <c r="C10" s="10"/>
      <c r="D10" s="20" t="s">
        <v>35</v>
      </c>
    </row>
    <row r="11" spans="1:4" ht="15.75" x14ac:dyDescent="0.25">
      <c r="A11" s="11"/>
      <c r="B11" s="10"/>
      <c r="C11" s="10"/>
      <c r="D11" s="16" t="s">
        <v>242</v>
      </c>
    </row>
    <row r="12" spans="1:4" ht="15.75" x14ac:dyDescent="0.25">
      <c r="A12" s="18" t="s">
        <v>244</v>
      </c>
      <c r="B12" s="18" t="s">
        <v>252</v>
      </c>
      <c r="C12" s="10"/>
      <c r="D12" s="14"/>
    </row>
    <row r="13" spans="1:4" ht="15.75" x14ac:dyDescent="0.25">
      <c r="A13" s="17"/>
      <c r="B13" s="11"/>
      <c r="C13" s="14"/>
      <c r="D13" s="14"/>
    </row>
    <row r="14" spans="1:4" ht="15.75" x14ac:dyDescent="0.25">
      <c r="A14" s="10"/>
      <c r="B14" s="10"/>
      <c r="C14" s="19" t="s">
        <v>255</v>
      </c>
      <c r="D14" s="14"/>
    </row>
    <row r="15" spans="1:4" ht="15.75" x14ac:dyDescent="0.25">
      <c r="A15" s="18" t="s">
        <v>245</v>
      </c>
      <c r="B15" s="10"/>
      <c r="C15" s="14"/>
      <c r="D15" s="10"/>
    </row>
    <row r="16" spans="1:4" ht="15.75" x14ac:dyDescent="0.25">
      <c r="A16" s="10"/>
      <c r="B16" s="15" t="s">
        <v>253</v>
      </c>
      <c r="C16" s="14"/>
      <c r="D16" s="10"/>
    </row>
    <row r="17" spans="1:4" ht="15.75" x14ac:dyDescent="0.25">
      <c r="A17" s="12" t="s">
        <v>246</v>
      </c>
      <c r="B17" s="14"/>
      <c r="C17" s="10"/>
      <c r="D17" s="10"/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D22" sqref="D22"/>
    </sheetView>
  </sheetViews>
  <sheetFormatPr defaultRowHeight="15" x14ac:dyDescent="0.25"/>
  <cols>
    <col min="1" max="1" width="36.28515625" bestFit="1" customWidth="1"/>
    <col min="2" max="2" width="26.5703125" bestFit="1" customWidth="1"/>
    <col min="3" max="3" width="26.85546875" bestFit="1" customWidth="1"/>
    <col min="4" max="4" width="20.7109375" bestFit="1" customWidth="1"/>
  </cols>
  <sheetData>
    <row r="1" spans="1:4" ht="15.75" x14ac:dyDescent="0.25">
      <c r="A1" s="9" t="s">
        <v>145</v>
      </c>
      <c r="B1" s="10"/>
      <c r="C1" s="11"/>
      <c r="D1" s="10"/>
    </row>
    <row r="2" spans="1:4" ht="15.75" x14ac:dyDescent="0.25">
      <c r="A2" s="10"/>
      <c r="B2" s="10"/>
      <c r="C2" s="11"/>
      <c r="D2" s="10"/>
    </row>
    <row r="3" spans="1:4" ht="15.75" x14ac:dyDescent="0.25">
      <c r="A3" s="11"/>
      <c r="B3" s="10"/>
      <c r="C3" s="11"/>
      <c r="D3" s="10"/>
    </row>
    <row r="4" spans="1:4" ht="15.75" x14ac:dyDescent="0.25">
      <c r="A4" s="18" t="s">
        <v>256</v>
      </c>
      <c r="B4" s="18" t="s">
        <v>261</v>
      </c>
      <c r="C4" s="10"/>
      <c r="D4" s="10"/>
    </row>
    <row r="5" spans="1:4" ht="15.75" x14ac:dyDescent="0.25">
      <c r="A5" s="17"/>
      <c r="B5" s="11"/>
      <c r="C5" s="14"/>
      <c r="D5" s="10"/>
    </row>
    <row r="6" spans="1:4" ht="15.75" x14ac:dyDescent="0.25">
      <c r="A6" s="10"/>
      <c r="B6" s="10"/>
      <c r="C6" s="20" t="s">
        <v>265</v>
      </c>
      <c r="D6" s="10"/>
    </row>
    <row r="7" spans="1:4" ht="15.75" x14ac:dyDescent="0.25">
      <c r="A7" s="18" t="s">
        <v>262</v>
      </c>
      <c r="B7" s="10"/>
      <c r="C7" s="14"/>
      <c r="D7" s="14"/>
    </row>
    <row r="8" spans="1:4" ht="15.75" x14ac:dyDescent="0.25">
      <c r="A8" s="10"/>
      <c r="B8" s="13" t="s">
        <v>264</v>
      </c>
      <c r="C8" s="14"/>
      <c r="D8" s="14"/>
    </row>
    <row r="9" spans="1:4" ht="15.75" x14ac:dyDescent="0.25">
      <c r="A9" s="12" t="s">
        <v>263</v>
      </c>
      <c r="B9" s="14"/>
      <c r="C9" s="10"/>
      <c r="D9" s="14"/>
    </row>
    <row r="10" spans="1:4" ht="15.75" x14ac:dyDescent="0.25">
      <c r="A10" s="10"/>
      <c r="B10" s="10"/>
      <c r="C10" s="10"/>
      <c r="D10" s="20" t="s">
        <v>8</v>
      </c>
    </row>
    <row r="11" spans="1:4" ht="15.75" x14ac:dyDescent="0.25">
      <c r="A11" s="11"/>
      <c r="B11" s="10"/>
      <c r="C11" s="10"/>
      <c r="D11" s="16" t="s">
        <v>242</v>
      </c>
    </row>
    <row r="12" spans="1:4" ht="15.75" x14ac:dyDescent="0.25">
      <c r="A12" s="18" t="s">
        <v>244</v>
      </c>
      <c r="B12" s="12" t="s">
        <v>259</v>
      </c>
      <c r="C12" s="10"/>
      <c r="D12" s="14"/>
    </row>
    <row r="13" spans="1:4" ht="15.75" x14ac:dyDescent="0.25">
      <c r="A13" s="17"/>
      <c r="B13" s="11"/>
      <c r="C13" s="14"/>
      <c r="D13" s="14"/>
    </row>
    <row r="14" spans="1:4" ht="15.75" x14ac:dyDescent="0.25">
      <c r="A14" s="10"/>
      <c r="B14" s="10"/>
      <c r="C14" s="15" t="s">
        <v>266</v>
      </c>
      <c r="D14" s="14"/>
    </row>
    <row r="15" spans="1:4" ht="15.75" x14ac:dyDescent="0.25">
      <c r="A15" s="12" t="s">
        <v>257</v>
      </c>
      <c r="B15" s="10"/>
      <c r="C15" s="14"/>
      <c r="D15" s="10"/>
    </row>
    <row r="16" spans="1:4" ht="15.75" x14ac:dyDescent="0.25">
      <c r="A16" s="10"/>
      <c r="B16" s="19" t="s">
        <v>260</v>
      </c>
      <c r="C16" s="14"/>
      <c r="D16" s="10"/>
    </row>
    <row r="17" spans="1:4" ht="15.75" x14ac:dyDescent="0.25">
      <c r="A17" s="18" t="s">
        <v>258</v>
      </c>
      <c r="B17" s="14"/>
      <c r="C17" s="10"/>
      <c r="D17" s="1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/>
  </sheetViews>
  <sheetFormatPr defaultRowHeight="15" x14ac:dyDescent="0.25"/>
  <cols>
    <col min="1" max="1" width="5.7109375" style="25" bestFit="1" customWidth="1"/>
    <col min="2" max="2" width="23" bestFit="1" customWidth="1"/>
    <col min="3" max="3" width="8.42578125" style="25" bestFit="1" customWidth="1"/>
    <col min="4" max="4" width="6.28515625" style="25" customWidth="1"/>
    <col min="5" max="5" width="10.140625" style="25" customWidth="1"/>
    <col min="6" max="6" width="7.5703125" style="25" customWidth="1"/>
    <col min="7" max="7" width="9.140625" style="25"/>
  </cols>
  <sheetData>
    <row r="1" spans="1:7" ht="45" x14ac:dyDescent="0.25">
      <c r="A1" s="21" t="s">
        <v>267</v>
      </c>
      <c r="B1" s="1" t="s">
        <v>0</v>
      </c>
      <c r="C1" s="2" t="s">
        <v>268</v>
      </c>
      <c r="D1" s="2" t="s">
        <v>269</v>
      </c>
      <c r="E1" s="2" t="s">
        <v>1</v>
      </c>
      <c r="F1" s="2" t="s">
        <v>270</v>
      </c>
      <c r="G1" s="21" t="s">
        <v>2</v>
      </c>
    </row>
    <row r="2" spans="1:7" x14ac:dyDescent="0.25">
      <c r="A2" s="25">
        <v>1</v>
      </c>
      <c r="B2" t="str">
        <f>[1]!BTeam10</f>
        <v>Jackson Liberty</v>
      </c>
      <c r="C2" s="25">
        <f>[1]Boys!H122</f>
        <v>1013</v>
      </c>
      <c r="D2" s="25">
        <f>[1]Boys!I122</f>
        <v>1046</v>
      </c>
      <c r="E2" s="25">
        <f t="shared" ref="E2:E21" si="0">SUM(C2:D2)</f>
        <v>2059</v>
      </c>
      <c r="F2" s="25">
        <f>[1]Boys!J122</f>
        <v>1080</v>
      </c>
      <c r="G2" s="25">
        <f>[1]Boys!K122</f>
        <v>3139</v>
      </c>
    </row>
    <row r="3" spans="1:7" x14ac:dyDescent="0.25">
      <c r="A3" s="25">
        <v>2</v>
      </c>
      <c r="B3" t="str">
        <f>[1]!BTeam03</f>
        <v>Brick Memorial</v>
      </c>
      <c r="C3" s="25">
        <f>[1]Boys!H38</f>
        <v>1052</v>
      </c>
      <c r="D3" s="25">
        <f>[1]Boys!I38</f>
        <v>985</v>
      </c>
      <c r="E3" s="25">
        <f t="shared" si="0"/>
        <v>2037</v>
      </c>
      <c r="F3" s="25">
        <f>[1]Boys!J38</f>
        <v>962</v>
      </c>
      <c r="G3" s="25">
        <f>[1]Boys!K38</f>
        <v>2999</v>
      </c>
    </row>
    <row r="4" spans="1:7" x14ac:dyDescent="0.25">
      <c r="A4" s="25">
        <v>3</v>
      </c>
      <c r="B4" t="str">
        <f>[1]!BTeam02</f>
        <v>Brick</v>
      </c>
      <c r="C4" s="25">
        <f>[1]Boys!H26</f>
        <v>915</v>
      </c>
      <c r="D4" s="25">
        <f>[1]Boys!I26</f>
        <v>1111</v>
      </c>
      <c r="E4" s="25">
        <f t="shared" si="0"/>
        <v>2026</v>
      </c>
      <c r="F4" s="25">
        <f>[1]Boys!J26</f>
        <v>951</v>
      </c>
      <c r="G4" s="25">
        <f>[1]Boys!K26</f>
        <v>2977</v>
      </c>
    </row>
    <row r="5" spans="1:7" x14ac:dyDescent="0.25">
      <c r="A5" s="25">
        <v>4</v>
      </c>
      <c r="B5" t="str">
        <f>[1]!BTeam09</f>
        <v>Hudson Catholic</v>
      </c>
      <c r="C5" s="25">
        <f>[1]Boys!H110</f>
        <v>935</v>
      </c>
      <c r="D5" s="25">
        <f>[1]Boys!I110</f>
        <v>1054</v>
      </c>
      <c r="E5" s="25">
        <f t="shared" si="0"/>
        <v>1989</v>
      </c>
      <c r="F5" s="25">
        <f>[1]Boys!J110</f>
        <v>952</v>
      </c>
      <c r="G5" s="25">
        <f>[1]Boys!K110</f>
        <v>2941</v>
      </c>
    </row>
    <row r="6" spans="1:7" x14ac:dyDescent="0.25">
      <c r="A6" s="25">
        <v>5</v>
      </c>
      <c r="B6" t="str">
        <f>[1]!BTeam11</f>
        <v>Jackson Memorial</v>
      </c>
      <c r="C6" s="25">
        <f>[1]Boys!H134</f>
        <v>942</v>
      </c>
      <c r="D6" s="25">
        <f>[1]Boys!I134</f>
        <v>951</v>
      </c>
      <c r="E6" s="25">
        <f t="shared" si="0"/>
        <v>1893</v>
      </c>
      <c r="F6" s="25">
        <f>[1]Boys!J134</f>
        <v>955</v>
      </c>
      <c r="G6" s="25">
        <f>[1]Boys!K134</f>
        <v>2848</v>
      </c>
    </row>
    <row r="7" spans="1:7" x14ac:dyDescent="0.25">
      <c r="A7" s="25">
        <v>6</v>
      </c>
      <c r="B7" t="s">
        <v>3</v>
      </c>
      <c r="C7" s="25">
        <f>[1]Boys!H254</f>
        <v>903</v>
      </c>
      <c r="D7" s="25">
        <f>[1]Boys!I254</f>
        <v>926</v>
      </c>
      <c r="E7" s="25">
        <f t="shared" si="0"/>
        <v>1829</v>
      </c>
      <c r="F7" s="25">
        <f>[1]Boys!J254</f>
        <v>988</v>
      </c>
      <c r="G7" s="25">
        <f>[1]Boys!K254</f>
        <v>2817</v>
      </c>
    </row>
    <row r="8" spans="1:7" x14ac:dyDescent="0.25">
      <c r="A8" s="25">
        <v>7</v>
      </c>
      <c r="B8" t="str">
        <f>[1]!BTeam01</f>
        <v>Barnegat</v>
      </c>
      <c r="C8" s="25">
        <f>[1]Boys!H14</f>
        <v>946</v>
      </c>
      <c r="D8" s="25">
        <f>[1]Boys!I14</f>
        <v>888</v>
      </c>
      <c r="E8" s="25">
        <f t="shared" si="0"/>
        <v>1834</v>
      </c>
      <c r="F8" s="25">
        <f>[1]Boys!J14</f>
        <v>951</v>
      </c>
      <c r="G8" s="25">
        <f>[1]Boys!K14</f>
        <v>2785</v>
      </c>
    </row>
    <row r="9" spans="1:7" x14ac:dyDescent="0.25">
      <c r="A9" s="25">
        <v>8</v>
      </c>
      <c r="B9" t="s">
        <v>4</v>
      </c>
      <c r="C9" s="25">
        <f>[1]Boys!H98</f>
        <v>803</v>
      </c>
      <c r="D9" s="25">
        <f>[1]Boys!I98</f>
        <v>1023</v>
      </c>
      <c r="E9" s="25">
        <f t="shared" si="0"/>
        <v>1826</v>
      </c>
      <c r="F9" s="25">
        <f>[1]Boys!J98</f>
        <v>958</v>
      </c>
      <c r="G9" s="25">
        <f>[1]Boys!K98</f>
        <v>2784</v>
      </c>
    </row>
    <row r="10" spans="1:7" x14ac:dyDescent="0.25">
      <c r="A10" s="25">
        <v>9</v>
      </c>
      <c r="B10" t="s">
        <v>5</v>
      </c>
      <c r="C10" s="25">
        <f>[1]Boys!H230</f>
        <v>944</v>
      </c>
      <c r="D10" s="25">
        <f>[1]Boys!I230</f>
        <v>818</v>
      </c>
      <c r="E10" s="25">
        <f t="shared" si="0"/>
        <v>1762</v>
      </c>
      <c r="F10" s="25">
        <f>[1]Boys!J230</f>
        <v>1004</v>
      </c>
      <c r="G10" s="25">
        <f>[1]Boys!K230</f>
        <v>2766</v>
      </c>
    </row>
    <row r="11" spans="1:7" x14ac:dyDescent="0.25">
      <c r="A11" s="25">
        <v>10</v>
      </c>
      <c r="B11" t="s">
        <v>6</v>
      </c>
      <c r="C11" s="25">
        <f>[1]Boys!H146</f>
        <v>836</v>
      </c>
      <c r="D11" s="25">
        <f>[1]Boys!I146</f>
        <v>951</v>
      </c>
      <c r="E11" s="25">
        <f t="shared" si="0"/>
        <v>1787</v>
      </c>
      <c r="F11" s="25">
        <f>[1]Boys!J146</f>
        <v>936</v>
      </c>
      <c r="G11" s="25">
        <f>[1]Boys!K146</f>
        <v>2723</v>
      </c>
    </row>
    <row r="12" spans="1:7" x14ac:dyDescent="0.25">
      <c r="A12" s="25">
        <v>11</v>
      </c>
      <c r="B12" t="str">
        <f>[1]!BTeam07</f>
        <v>Colts Neck</v>
      </c>
      <c r="C12" s="25">
        <f>[1]Boys!H74</f>
        <v>1026</v>
      </c>
      <c r="D12" s="25">
        <f>[1]Boys!I74</f>
        <v>850</v>
      </c>
      <c r="E12" s="25">
        <f t="shared" si="0"/>
        <v>1876</v>
      </c>
      <c r="F12" s="25">
        <f>[1]Boys!J74</f>
        <v>846</v>
      </c>
      <c r="G12" s="25">
        <f>[1]Boys!K74</f>
        <v>2722</v>
      </c>
    </row>
    <row r="13" spans="1:7" x14ac:dyDescent="0.25">
      <c r="A13" s="25">
        <v>12</v>
      </c>
      <c r="B13" t="str">
        <f>[1]!BTeam16</f>
        <v>Manchester</v>
      </c>
      <c r="C13" s="25">
        <f>[1]Boys!H194</f>
        <v>896</v>
      </c>
      <c r="D13" s="25">
        <f>[1]Boys!I194</f>
        <v>942</v>
      </c>
      <c r="E13" s="25">
        <f t="shared" si="0"/>
        <v>1838</v>
      </c>
      <c r="F13" s="25">
        <f>[1]Boys!J194</f>
        <v>861</v>
      </c>
      <c r="G13" s="25">
        <f>[1]Boys!K194</f>
        <v>2699</v>
      </c>
    </row>
    <row r="14" spans="1:7" x14ac:dyDescent="0.25">
      <c r="A14" s="25">
        <v>13</v>
      </c>
      <c r="B14" t="s">
        <v>7</v>
      </c>
      <c r="C14" s="25">
        <f>[1]Boys!H170</f>
        <v>782</v>
      </c>
      <c r="D14" s="25">
        <f>[1]Boys!I170</f>
        <v>865</v>
      </c>
      <c r="E14" s="25">
        <f t="shared" si="0"/>
        <v>1647</v>
      </c>
      <c r="F14" s="25">
        <f>[1]Boys!J170</f>
        <v>951</v>
      </c>
      <c r="G14" s="25">
        <f>[1]Boys!K170</f>
        <v>2598</v>
      </c>
    </row>
    <row r="15" spans="1:7" x14ac:dyDescent="0.25">
      <c r="A15" s="25">
        <v>14</v>
      </c>
      <c r="B15" t="str">
        <f>[1]!BTeam14</f>
        <v>Manasquan</v>
      </c>
      <c r="C15" s="25">
        <f>[1]Boys!H182</f>
        <v>830</v>
      </c>
      <c r="D15" s="25">
        <f>[1]Boys!I182</f>
        <v>892</v>
      </c>
      <c r="E15" s="25">
        <f t="shared" si="0"/>
        <v>1722</v>
      </c>
      <c r="F15" s="25">
        <f>[1]Boys!J182</f>
        <v>868</v>
      </c>
      <c r="G15" s="25">
        <f>[1]Boys!K182</f>
        <v>2590</v>
      </c>
    </row>
    <row r="16" spans="1:7" x14ac:dyDescent="0.25">
      <c r="A16" s="25">
        <v>15</v>
      </c>
      <c r="B16" t="s">
        <v>8</v>
      </c>
      <c r="C16" s="25">
        <f>[1]Boys!H242</f>
        <v>898</v>
      </c>
      <c r="D16" s="25">
        <f>[1]Boys!I242</f>
        <v>822</v>
      </c>
      <c r="E16" s="25">
        <f t="shared" si="0"/>
        <v>1720</v>
      </c>
      <c r="F16" s="25">
        <f>[1]Boys!J242</f>
        <v>842</v>
      </c>
      <c r="G16" s="25">
        <f>[1]Boys!K242</f>
        <v>2562</v>
      </c>
    </row>
    <row r="17" spans="1:7" x14ac:dyDescent="0.25">
      <c r="A17" s="25">
        <v>16</v>
      </c>
      <c r="B17" t="str">
        <f>[1]!BTeam04</f>
        <v>Burlington Township</v>
      </c>
      <c r="C17" s="25">
        <f>[1]Boys!H50</f>
        <v>798</v>
      </c>
      <c r="D17" s="25">
        <f>[1]Boys!I50</f>
        <v>776</v>
      </c>
      <c r="E17" s="25">
        <f t="shared" si="0"/>
        <v>1574</v>
      </c>
      <c r="F17" s="25">
        <f>[1]Boys!J50</f>
        <v>876</v>
      </c>
      <c r="G17" s="25">
        <f>[1]Boys!K50</f>
        <v>2450</v>
      </c>
    </row>
    <row r="18" spans="1:7" x14ac:dyDescent="0.25">
      <c r="A18" s="25">
        <v>17</v>
      </c>
      <c r="B18" t="s">
        <v>9</v>
      </c>
      <c r="C18" s="25">
        <f>[1]Boys!H158</f>
        <v>816</v>
      </c>
      <c r="D18" s="25">
        <f>[1]Boys!I158</f>
        <v>797</v>
      </c>
      <c r="E18" s="25">
        <f t="shared" si="0"/>
        <v>1613</v>
      </c>
      <c r="F18" s="25">
        <f>[1]Boys!J158</f>
        <v>772</v>
      </c>
      <c r="G18" s="25">
        <f>[1]Boys!K158</f>
        <v>2385</v>
      </c>
    </row>
    <row r="19" spans="1:7" x14ac:dyDescent="0.25">
      <c r="A19" s="25">
        <v>18</v>
      </c>
      <c r="B19" t="s">
        <v>10</v>
      </c>
      <c r="C19" s="25">
        <f>[1]Boys!H62</f>
        <v>776</v>
      </c>
      <c r="D19" s="25">
        <f>[1]Boys!I62</f>
        <v>762</v>
      </c>
      <c r="E19" s="25">
        <f t="shared" si="0"/>
        <v>1538</v>
      </c>
      <c r="F19" s="25">
        <f>[1]Boys!J62</f>
        <v>743</v>
      </c>
      <c r="G19" s="25">
        <f>[1]Boys!K62</f>
        <v>2281</v>
      </c>
    </row>
    <row r="20" spans="1:7" x14ac:dyDescent="0.25">
      <c r="A20" s="25">
        <v>19</v>
      </c>
      <c r="B20" t="str">
        <f>[1]!BTeam08</f>
        <v>Donovan Catholic</v>
      </c>
      <c r="C20" s="25">
        <f>[1]Boys!H86</f>
        <v>783</v>
      </c>
      <c r="D20" s="25">
        <f>[1]Boys!I86</f>
        <v>619</v>
      </c>
      <c r="E20" s="25">
        <f t="shared" si="0"/>
        <v>1402</v>
      </c>
      <c r="F20" s="25">
        <f>[1]Boys!J86</f>
        <v>719</v>
      </c>
      <c r="G20" s="25">
        <f>[1]Boys!K86</f>
        <v>2121</v>
      </c>
    </row>
    <row r="21" spans="1:7" x14ac:dyDescent="0.25">
      <c r="A21" s="25">
        <v>20</v>
      </c>
      <c r="B21" t="str">
        <f>[1]!BTeam17</f>
        <v>St. John Vianney</v>
      </c>
      <c r="C21" s="25">
        <f>[1]Boys!H218</f>
        <v>462</v>
      </c>
      <c r="D21" s="25">
        <f>[1]Boys!I218</f>
        <v>536</v>
      </c>
      <c r="E21" s="25">
        <f t="shared" si="0"/>
        <v>998</v>
      </c>
      <c r="F21" s="25">
        <f>[1]Boys!J218</f>
        <v>469</v>
      </c>
      <c r="G21" s="25">
        <f>[1]Boys!K218</f>
        <v>1467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K19" sqref="K19"/>
    </sheetView>
  </sheetViews>
  <sheetFormatPr defaultRowHeight="15" x14ac:dyDescent="0.25"/>
  <cols>
    <col min="1" max="1" width="5.42578125" style="25" bestFit="1" customWidth="1"/>
    <col min="2" max="2" width="16.5703125" bestFit="1" customWidth="1"/>
    <col min="3" max="7" width="9.140625" style="25"/>
  </cols>
  <sheetData>
    <row r="1" spans="1:7" ht="45" x14ac:dyDescent="0.25">
      <c r="A1" s="21" t="s">
        <v>267</v>
      </c>
      <c r="B1" s="1" t="s">
        <v>145</v>
      </c>
      <c r="C1" s="2" t="s">
        <v>268</v>
      </c>
      <c r="D1" s="2" t="s">
        <v>269</v>
      </c>
      <c r="E1" s="2" t="s">
        <v>1</v>
      </c>
      <c r="F1" s="2" t="s">
        <v>270</v>
      </c>
      <c r="G1" s="21" t="s">
        <v>2</v>
      </c>
    </row>
    <row r="2" spans="1:7" x14ac:dyDescent="0.25">
      <c r="A2" s="25">
        <v>1</v>
      </c>
      <c r="B2" t="s">
        <v>8</v>
      </c>
      <c r="C2" s="25">
        <f>[2]Girls!H206</f>
        <v>1016</v>
      </c>
      <c r="D2" s="25">
        <f>[2]Girls!I206</f>
        <v>979</v>
      </c>
      <c r="E2" s="25">
        <f t="shared" ref="E2:E19" si="0">SUM(C2:D2)</f>
        <v>1995</v>
      </c>
      <c r="F2" s="25">
        <f>[2]Girls!J206</f>
        <v>1056</v>
      </c>
      <c r="G2" s="25">
        <f>[2]Girls!K206</f>
        <v>3051</v>
      </c>
    </row>
    <row r="3" spans="1:7" x14ac:dyDescent="0.25">
      <c r="A3" s="25">
        <v>2</v>
      </c>
      <c r="B3" t="str">
        <f>[2]!GTeam03</f>
        <v>Brick Memorial</v>
      </c>
      <c r="C3" s="25">
        <f>[2]Girls!H38</f>
        <v>926</v>
      </c>
      <c r="D3" s="25">
        <f>[2]Girls!I38</f>
        <v>909</v>
      </c>
      <c r="E3" s="25">
        <f t="shared" si="0"/>
        <v>1835</v>
      </c>
      <c r="F3" s="25">
        <f>[2]Girls!J38</f>
        <v>817</v>
      </c>
      <c r="G3" s="25">
        <f>[2]Girls!K38</f>
        <v>2652</v>
      </c>
    </row>
    <row r="4" spans="1:7" x14ac:dyDescent="0.25">
      <c r="A4" s="25">
        <v>3</v>
      </c>
      <c r="B4" t="str">
        <f>[2]!GTeam06</f>
        <v>Colts Neck</v>
      </c>
      <c r="C4" s="25">
        <f>[2]Girls!H74</f>
        <v>863</v>
      </c>
      <c r="D4" s="25">
        <f>[2]Girls!I74</f>
        <v>888</v>
      </c>
      <c r="E4" s="25">
        <f t="shared" si="0"/>
        <v>1751</v>
      </c>
      <c r="F4" s="25">
        <f>[2]Girls!J74</f>
        <v>875</v>
      </c>
      <c r="G4" s="25">
        <f>[2]Girls!K74</f>
        <v>2626</v>
      </c>
    </row>
    <row r="5" spans="1:7" x14ac:dyDescent="0.25">
      <c r="A5" s="25">
        <v>4</v>
      </c>
      <c r="B5" t="str">
        <f>[2]!GTeam02</f>
        <v>Brick</v>
      </c>
      <c r="C5" s="25">
        <f>[2]Girls!H26</f>
        <v>876</v>
      </c>
      <c r="D5" s="25">
        <f>[2]Girls!I26</f>
        <v>878</v>
      </c>
      <c r="E5" s="25">
        <f t="shared" si="0"/>
        <v>1754</v>
      </c>
      <c r="F5" s="25">
        <f>[2]Girls!J26</f>
        <v>834</v>
      </c>
      <c r="G5" s="25">
        <f>[2]Girls!K26</f>
        <v>2588</v>
      </c>
    </row>
    <row r="6" spans="1:7" x14ac:dyDescent="0.25">
      <c r="A6" s="25">
        <v>5</v>
      </c>
      <c r="B6" t="str">
        <f>[2]!GTeam16</f>
        <v>Manchester</v>
      </c>
      <c r="C6" s="25">
        <f>[2]Girls!H170</f>
        <v>863</v>
      </c>
      <c r="D6" s="25">
        <f>[2]Girls!I170</f>
        <v>855</v>
      </c>
      <c r="E6" s="25">
        <f t="shared" si="0"/>
        <v>1718</v>
      </c>
      <c r="F6" s="25">
        <f>[2]Girls!J170</f>
        <v>830</v>
      </c>
      <c r="G6" s="25">
        <f>[2]Girls!K170</f>
        <v>2548</v>
      </c>
    </row>
    <row r="7" spans="1:7" x14ac:dyDescent="0.25">
      <c r="A7" s="25">
        <v>6</v>
      </c>
      <c r="B7" t="str">
        <f>[2]!GTeam05</f>
        <v>Central Regional</v>
      </c>
      <c r="C7" s="25">
        <f>[2]Girls!H62</f>
        <v>770</v>
      </c>
      <c r="D7" s="25">
        <f>[2]Girls!I62</f>
        <v>803</v>
      </c>
      <c r="E7" s="25">
        <f t="shared" si="0"/>
        <v>1573</v>
      </c>
      <c r="F7" s="25">
        <f>[2]Girls!J62</f>
        <v>828</v>
      </c>
      <c r="G7" s="25">
        <f>[2]Girls!K62</f>
        <v>2401</v>
      </c>
    </row>
    <row r="8" spans="1:7" x14ac:dyDescent="0.25">
      <c r="A8" s="25">
        <v>7</v>
      </c>
      <c r="B8" t="s">
        <v>9</v>
      </c>
      <c r="C8" s="25">
        <f>[2]Girls!H134</f>
        <v>865</v>
      </c>
      <c r="D8" s="25">
        <f>[2]Girls!I134</f>
        <v>736</v>
      </c>
      <c r="E8" s="25">
        <f t="shared" si="0"/>
        <v>1601</v>
      </c>
      <c r="F8" s="25">
        <f>[2]Girls!J134</f>
        <v>772</v>
      </c>
      <c r="G8" s="25">
        <f>[2]Girls!K134</f>
        <v>2373</v>
      </c>
    </row>
    <row r="9" spans="1:7" x14ac:dyDescent="0.25">
      <c r="A9" s="25">
        <v>8</v>
      </c>
      <c r="B9" t="s">
        <v>3</v>
      </c>
      <c r="C9" s="25">
        <f>[2]Girls!H218</f>
        <v>707</v>
      </c>
      <c r="D9" s="25">
        <f>[2]Girls!I218</f>
        <v>757</v>
      </c>
      <c r="E9" s="25">
        <f t="shared" si="0"/>
        <v>1464</v>
      </c>
      <c r="F9" s="25">
        <f>[2]Girls!J218</f>
        <v>891</v>
      </c>
      <c r="G9" s="25">
        <f>[2]Girls!K218</f>
        <v>2355</v>
      </c>
    </row>
    <row r="10" spans="1:7" x14ac:dyDescent="0.25">
      <c r="A10" s="25">
        <v>9</v>
      </c>
      <c r="B10" t="str">
        <f>[2]!GTeam01</f>
        <v>Barnegat</v>
      </c>
      <c r="C10" s="25">
        <f>[2]Girls!H14</f>
        <v>703</v>
      </c>
      <c r="D10" s="25">
        <f>[2]Girls!I14</f>
        <v>784</v>
      </c>
      <c r="E10" s="25">
        <f t="shared" si="0"/>
        <v>1487</v>
      </c>
      <c r="F10" s="25">
        <f>[2]Girls!J14</f>
        <v>726</v>
      </c>
      <c r="G10" s="25">
        <f>[2]Girls!K14</f>
        <v>2213</v>
      </c>
    </row>
    <row r="11" spans="1:7" x14ac:dyDescent="0.25">
      <c r="A11" s="25">
        <v>10</v>
      </c>
      <c r="B11" t="s">
        <v>4</v>
      </c>
      <c r="C11" s="25">
        <f>[2]Girls!H98</f>
        <v>741</v>
      </c>
      <c r="D11" s="25">
        <f>[2]Girls!I98</f>
        <v>783</v>
      </c>
      <c r="E11" s="25">
        <f t="shared" si="0"/>
        <v>1524</v>
      </c>
      <c r="F11" s="25">
        <f>[2]Girls!J98</f>
        <v>750</v>
      </c>
      <c r="G11" s="25">
        <f>[2]Girls!K110</f>
        <v>2197</v>
      </c>
    </row>
    <row r="12" spans="1:7" x14ac:dyDescent="0.25">
      <c r="A12" s="25">
        <v>11</v>
      </c>
      <c r="B12" t="s">
        <v>78</v>
      </c>
      <c r="C12" s="25">
        <f>[2]Girls!H110</f>
        <v>817</v>
      </c>
      <c r="D12" s="25">
        <f>[2]Girls!I110</f>
        <v>677</v>
      </c>
      <c r="E12" s="25">
        <f t="shared" si="0"/>
        <v>1494</v>
      </c>
      <c r="F12" s="25">
        <f>[2]Girls!J110</f>
        <v>703</v>
      </c>
      <c r="G12" s="25">
        <f>[2]Girls!K110</f>
        <v>2197</v>
      </c>
    </row>
    <row r="13" spans="1:7" x14ac:dyDescent="0.25">
      <c r="A13" s="25">
        <v>12</v>
      </c>
      <c r="B13" t="str">
        <f>[2]!GTeam14</f>
        <v>Manasquan</v>
      </c>
      <c r="C13" s="25">
        <f>[2]Girls!H158</f>
        <v>679</v>
      </c>
      <c r="D13" s="25">
        <f>[2]Girls!I158</f>
        <v>741</v>
      </c>
      <c r="E13" s="25">
        <f t="shared" si="0"/>
        <v>1420</v>
      </c>
      <c r="F13" s="25">
        <f>[2]Girls!J158</f>
        <v>723</v>
      </c>
      <c r="G13" s="25">
        <f>[2]Girls!K158</f>
        <v>2143</v>
      </c>
    </row>
    <row r="14" spans="1:7" x14ac:dyDescent="0.25">
      <c r="A14" s="25">
        <v>13</v>
      </c>
      <c r="B14" t="s">
        <v>121</v>
      </c>
      <c r="C14" s="25">
        <f>[2]Girls!H182</f>
        <v>748</v>
      </c>
      <c r="D14" s="25">
        <f>[2]Girls!I182</f>
        <v>666</v>
      </c>
      <c r="E14" s="25">
        <f t="shared" si="0"/>
        <v>1414</v>
      </c>
      <c r="F14" s="25">
        <f>[2]Girls!J182</f>
        <v>581</v>
      </c>
      <c r="G14" s="25">
        <f>[2]Girls!K182</f>
        <v>1995</v>
      </c>
    </row>
    <row r="15" spans="1:7" x14ac:dyDescent="0.25">
      <c r="A15" s="25">
        <v>14</v>
      </c>
      <c r="B15" t="s">
        <v>5</v>
      </c>
      <c r="C15" s="25">
        <f>[2]Girls!H194</f>
        <v>788</v>
      </c>
      <c r="D15" s="25">
        <f>[2]Girls!I182</f>
        <v>666</v>
      </c>
      <c r="E15" s="25">
        <f t="shared" si="0"/>
        <v>1454</v>
      </c>
      <c r="F15" s="25">
        <f>[2]Girls!J182</f>
        <v>581</v>
      </c>
      <c r="G15" s="25">
        <f>[2]Girls!K182</f>
        <v>1995</v>
      </c>
    </row>
    <row r="16" spans="1:7" x14ac:dyDescent="0.25">
      <c r="A16" s="25">
        <v>15</v>
      </c>
      <c r="B16" t="str">
        <f>[2]!GTeam04</f>
        <v>Burlington</v>
      </c>
      <c r="C16" s="25">
        <f>[2]Girls!H50</f>
        <v>660</v>
      </c>
      <c r="D16" s="25">
        <f>[2]Girls!I50</f>
        <v>648</v>
      </c>
      <c r="E16" s="25">
        <f t="shared" si="0"/>
        <v>1308</v>
      </c>
      <c r="F16" s="25">
        <f>[2]Girls!J50</f>
        <v>676</v>
      </c>
      <c r="G16" s="25">
        <f>[2]Girls!K50</f>
        <v>1984</v>
      </c>
    </row>
    <row r="17" spans="1:7" x14ac:dyDescent="0.25">
      <c r="A17" s="25">
        <v>16</v>
      </c>
      <c r="B17" t="str">
        <f>[2]!GTeam07</f>
        <v>Donovan Catholic</v>
      </c>
      <c r="C17" s="25">
        <f>[2]Girls!H86</f>
        <v>540</v>
      </c>
      <c r="D17" s="25">
        <f>[2]Girls!I86</f>
        <v>462</v>
      </c>
      <c r="E17" s="25">
        <f t="shared" si="0"/>
        <v>1002</v>
      </c>
      <c r="F17" s="25">
        <f>[2]Girls!J86</f>
        <v>562</v>
      </c>
      <c r="G17" s="25">
        <f>[2]Girls!K86</f>
        <v>1564</v>
      </c>
    </row>
    <row r="18" spans="1:7" x14ac:dyDescent="0.25">
      <c r="A18" s="25">
        <v>17</v>
      </c>
      <c r="B18" t="str">
        <f>[2]!GTeam11</f>
        <v>Keansburg</v>
      </c>
      <c r="C18" s="25">
        <f>[2]Girls!H122</f>
        <v>466</v>
      </c>
      <c r="D18" s="25">
        <f>[2]Girls!I122</f>
        <v>506</v>
      </c>
      <c r="E18" s="25">
        <f t="shared" si="0"/>
        <v>972</v>
      </c>
      <c r="F18" s="25">
        <f>[2]Girls!J122</f>
        <v>532</v>
      </c>
      <c r="G18" s="25">
        <f>[2]Girls!K122</f>
        <v>1504</v>
      </c>
    </row>
    <row r="19" spans="1:7" x14ac:dyDescent="0.25">
      <c r="A19" s="25">
        <v>18</v>
      </c>
      <c r="B19" t="s">
        <v>7</v>
      </c>
      <c r="C19" s="25">
        <f>[2]Girls!H146</f>
        <v>481</v>
      </c>
      <c r="D19" s="25">
        <f>[2]Girls!I146</f>
        <v>480</v>
      </c>
      <c r="E19" s="25">
        <f t="shared" si="0"/>
        <v>961</v>
      </c>
      <c r="F19" s="25">
        <f>[2]Girls!J146</f>
        <v>486</v>
      </c>
      <c r="G19" s="25">
        <f>[2]Girls!K146</f>
        <v>1447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workbookViewId="0">
      <selection sqref="A1:A1048576"/>
    </sheetView>
  </sheetViews>
  <sheetFormatPr defaultRowHeight="15" x14ac:dyDescent="0.25"/>
  <cols>
    <col min="1" max="1" width="4" style="3" bestFit="1" customWidth="1"/>
    <col min="2" max="2" width="23.85546875" style="5" bestFit="1" customWidth="1"/>
    <col min="3" max="3" width="19.5703125" style="3" bestFit="1" customWidth="1"/>
    <col min="4" max="6" width="7.5703125" style="3" bestFit="1" customWidth="1"/>
    <col min="7" max="7" width="5.140625" style="3" bestFit="1" customWidth="1"/>
    <col min="8" max="16384" width="9.140625" style="4"/>
  </cols>
  <sheetData>
    <row r="1" spans="1:7" x14ac:dyDescent="0.25">
      <c r="B1" s="26" t="s">
        <v>12</v>
      </c>
      <c r="C1" s="21" t="s">
        <v>37</v>
      </c>
      <c r="D1" s="1" t="s">
        <v>142</v>
      </c>
      <c r="E1" s="1" t="s">
        <v>143</v>
      </c>
      <c r="F1" s="1" t="s">
        <v>144</v>
      </c>
      <c r="G1" s="1" t="s">
        <v>2</v>
      </c>
    </row>
    <row r="2" spans="1:7" x14ac:dyDescent="0.25">
      <c r="A2" s="3">
        <f>A1+1</f>
        <v>1</v>
      </c>
      <c r="B2" s="5" t="s">
        <v>83</v>
      </c>
      <c r="C2" s="3" t="s">
        <v>78</v>
      </c>
      <c r="D2" s="3">
        <v>226</v>
      </c>
      <c r="E2" s="3">
        <v>267</v>
      </c>
      <c r="F2" s="3">
        <v>248</v>
      </c>
      <c r="G2" s="3">
        <v>741</v>
      </c>
    </row>
    <row r="3" spans="1:7" x14ac:dyDescent="0.25">
      <c r="A3" s="3">
        <f t="shared" ref="A3:A66" si="0">A2+1</f>
        <v>2</v>
      </c>
      <c r="B3" s="5" t="s">
        <v>95</v>
      </c>
      <c r="C3" s="3" t="s">
        <v>6</v>
      </c>
      <c r="D3" s="3">
        <v>225</v>
      </c>
      <c r="E3" s="3">
        <v>289</v>
      </c>
      <c r="F3" s="3">
        <v>211</v>
      </c>
      <c r="G3" s="3">
        <v>725</v>
      </c>
    </row>
    <row r="4" spans="1:7" x14ac:dyDescent="0.25">
      <c r="A4" s="3">
        <f t="shared" si="0"/>
        <v>3</v>
      </c>
      <c r="B4" s="5" t="s">
        <v>23</v>
      </c>
      <c r="C4" s="5" t="s">
        <v>14</v>
      </c>
      <c r="D4" s="3">
        <v>233</v>
      </c>
      <c r="E4" s="3">
        <v>227</v>
      </c>
      <c r="F4" s="3">
        <v>256</v>
      </c>
      <c r="G4" s="5">
        <v>716</v>
      </c>
    </row>
    <row r="5" spans="1:7" x14ac:dyDescent="0.25">
      <c r="A5" s="3">
        <f t="shared" si="0"/>
        <v>4</v>
      </c>
      <c r="B5" s="27" t="s">
        <v>105</v>
      </c>
      <c r="C5" s="3" t="s">
        <v>7</v>
      </c>
      <c r="D5" s="3">
        <v>211</v>
      </c>
      <c r="E5" s="3">
        <v>225</v>
      </c>
      <c r="F5" s="3">
        <v>254</v>
      </c>
      <c r="G5" s="5">
        <v>690</v>
      </c>
    </row>
    <row r="6" spans="1:7" x14ac:dyDescent="0.25">
      <c r="A6" s="3">
        <f t="shared" si="0"/>
        <v>5</v>
      </c>
      <c r="B6" s="5" t="s">
        <v>76</v>
      </c>
      <c r="C6" s="3" t="s">
        <v>72</v>
      </c>
      <c r="D6" s="3">
        <v>214</v>
      </c>
      <c r="E6" s="3">
        <v>277</v>
      </c>
      <c r="F6" s="3">
        <v>193</v>
      </c>
      <c r="G6" s="5">
        <v>684</v>
      </c>
    </row>
    <row r="7" spans="1:7" x14ac:dyDescent="0.25">
      <c r="A7" s="3">
        <f t="shared" si="0"/>
        <v>6</v>
      </c>
      <c r="B7" s="5" t="s">
        <v>32</v>
      </c>
      <c r="C7" s="3" t="s">
        <v>27</v>
      </c>
      <c r="D7" s="3">
        <v>220</v>
      </c>
      <c r="E7" s="3">
        <v>245</v>
      </c>
      <c r="F7" s="3">
        <v>218</v>
      </c>
      <c r="G7" s="5">
        <v>683</v>
      </c>
    </row>
    <row r="8" spans="1:7" x14ac:dyDescent="0.25">
      <c r="A8" s="3">
        <f t="shared" si="0"/>
        <v>7</v>
      </c>
      <c r="B8" s="5" t="s">
        <v>41</v>
      </c>
      <c r="C8" s="3" t="s">
        <v>35</v>
      </c>
      <c r="D8" s="3">
        <v>237</v>
      </c>
      <c r="E8" s="3">
        <v>250</v>
      </c>
      <c r="F8" s="3">
        <v>191</v>
      </c>
      <c r="G8" s="3">
        <v>678</v>
      </c>
    </row>
    <row r="9" spans="1:7" x14ac:dyDescent="0.25">
      <c r="A9" s="3">
        <f t="shared" si="0"/>
        <v>8</v>
      </c>
      <c r="B9" s="5" t="s">
        <v>77</v>
      </c>
      <c r="C9" s="3" t="s">
        <v>72</v>
      </c>
      <c r="D9" s="3">
        <v>209</v>
      </c>
      <c r="E9" s="3">
        <v>223</v>
      </c>
      <c r="F9" s="3">
        <v>241</v>
      </c>
      <c r="G9" s="3">
        <v>673</v>
      </c>
    </row>
    <row r="10" spans="1:7" x14ac:dyDescent="0.25">
      <c r="A10" s="3">
        <f t="shared" si="0"/>
        <v>9</v>
      </c>
      <c r="B10" s="5" t="s">
        <v>82</v>
      </c>
      <c r="C10" s="3" t="s">
        <v>78</v>
      </c>
      <c r="D10" s="3">
        <v>237</v>
      </c>
      <c r="E10" s="3">
        <v>195</v>
      </c>
      <c r="F10" s="3">
        <v>239</v>
      </c>
      <c r="G10" s="5">
        <v>671</v>
      </c>
    </row>
    <row r="11" spans="1:7" x14ac:dyDescent="0.25">
      <c r="A11" s="3">
        <f t="shared" si="0"/>
        <v>10</v>
      </c>
      <c r="B11" s="5" t="s">
        <v>56</v>
      </c>
      <c r="C11" s="3" t="s">
        <v>55</v>
      </c>
      <c r="D11" s="3">
        <v>268</v>
      </c>
      <c r="E11" s="3">
        <v>203</v>
      </c>
      <c r="F11" s="3">
        <v>193</v>
      </c>
      <c r="G11" s="3">
        <v>664</v>
      </c>
    </row>
    <row r="12" spans="1:7" x14ac:dyDescent="0.25">
      <c r="A12" s="3">
        <f t="shared" si="0"/>
        <v>11</v>
      </c>
      <c r="B12" s="5" t="s">
        <v>71</v>
      </c>
      <c r="C12" s="3" t="s">
        <v>4</v>
      </c>
      <c r="D12" s="3">
        <v>225</v>
      </c>
      <c r="E12" s="3">
        <v>213</v>
      </c>
      <c r="F12" s="3">
        <v>223</v>
      </c>
      <c r="G12" s="3">
        <v>661</v>
      </c>
    </row>
    <row r="13" spans="1:7" x14ac:dyDescent="0.25">
      <c r="A13" s="3">
        <f t="shared" si="0"/>
        <v>12</v>
      </c>
      <c r="B13" s="5" t="s">
        <v>119</v>
      </c>
      <c r="C13" s="3" t="s">
        <v>114</v>
      </c>
      <c r="D13" s="3">
        <v>222</v>
      </c>
      <c r="E13" s="3">
        <v>256</v>
      </c>
      <c r="F13" s="3">
        <v>173</v>
      </c>
      <c r="G13" s="5">
        <v>651</v>
      </c>
    </row>
    <row r="14" spans="1:7" x14ac:dyDescent="0.25">
      <c r="A14" s="3">
        <f t="shared" si="0"/>
        <v>13</v>
      </c>
      <c r="B14" s="5" t="s">
        <v>113</v>
      </c>
      <c r="C14" s="3" t="s">
        <v>108</v>
      </c>
      <c r="D14" s="3">
        <v>246</v>
      </c>
      <c r="E14" s="3">
        <v>214</v>
      </c>
      <c r="F14" s="3">
        <v>186</v>
      </c>
      <c r="G14" s="5">
        <v>646</v>
      </c>
    </row>
    <row r="15" spans="1:7" x14ac:dyDescent="0.25">
      <c r="A15" s="3">
        <f t="shared" si="0"/>
        <v>14</v>
      </c>
      <c r="B15" s="5" t="s">
        <v>136</v>
      </c>
      <c r="C15" s="3" t="s">
        <v>8</v>
      </c>
      <c r="D15" s="6">
        <v>246</v>
      </c>
      <c r="E15" s="3">
        <v>169</v>
      </c>
      <c r="F15" s="3">
        <v>227</v>
      </c>
      <c r="G15" s="5">
        <v>642</v>
      </c>
    </row>
    <row r="16" spans="1:7" x14ac:dyDescent="0.25">
      <c r="A16" s="3">
        <f t="shared" si="0"/>
        <v>15</v>
      </c>
      <c r="B16" s="5" t="s">
        <v>127</v>
      </c>
      <c r="C16" s="3" t="s">
        <v>5</v>
      </c>
      <c r="D16" s="3">
        <v>172</v>
      </c>
      <c r="E16" s="3">
        <v>190</v>
      </c>
      <c r="F16" s="3">
        <v>278</v>
      </c>
      <c r="G16" s="3">
        <v>640</v>
      </c>
    </row>
    <row r="17" spans="1:7" x14ac:dyDescent="0.25">
      <c r="A17" s="3">
        <f t="shared" si="0"/>
        <v>16</v>
      </c>
      <c r="B17" s="5" t="s">
        <v>38</v>
      </c>
      <c r="C17" s="3" t="s">
        <v>35</v>
      </c>
      <c r="D17" s="3">
        <v>234</v>
      </c>
      <c r="E17" s="3">
        <v>202</v>
      </c>
      <c r="F17" s="3">
        <v>202</v>
      </c>
      <c r="G17" s="3">
        <v>638</v>
      </c>
    </row>
    <row r="18" spans="1:7" x14ac:dyDescent="0.25">
      <c r="A18" s="3">
        <f t="shared" si="0"/>
        <v>17</v>
      </c>
      <c r="B18" s="5" t="s">
        <v>88</v>
      </c>
      <c r="C18" s="3" t="s">
        <v>84</v>
      </c>
      <c r="D18" s="3">
        <v>173</v>
      </c>
      <c r="E18" s="3">
        <v>227</v>
      </c>
      <c r="F18" s="3">
        <v>236</v>
      </c>
      <c r="G18" s="5">
        <v>636</v>
      </c>
    </row>
    <row r="19" spans="1:7" x14ac:dyDescent="0.25">
      <c r="A19" s="3">
        <f t="shared" si="0"/>
        <v>18</v>
      </c>
      <c r="B19" s="5" t="s">
        <v>79</v>
      </c>
      <c r="C19" s="3" t="s">
        <v>78</v>
      </c>
      <c r="D19" s="3">
        <v>201</v>
      </c>
      <c r="E19" s="3">
        <v>208</v>
      </c>
      <c r="F19" s="6">
        <v>226</v>
      </c>
      <c r="G19" s="3">
        <v>635</v>
      </c>
    </row>
    <row r="20" spans="1:7" x14ac:dyDescent="0.25">
      <c r="A20" s="3">
        <f t="shared" si="0"/>
        <v>19</v>
      </c>
      <c r="B20" s="5" t="s">
        <v>130</v>
      </c>
      <c r="C20" s="3" t="s">
        <v>5</v>
      </c>
      <c r="D20" s="3">
        <v>226</v>
      </c>
      <c r="E20" s="3">
        <v>208</v>
      </c>
      <c r="F20" s="3">
        <v>191</v>
      </c>
      <c r="G20" s="5">
        <v>625</v>
      </c>
    </row>
    <row r="21" spans="1:7" x14ac:dyDescent="0.25">
      <c r="A21" s="3">
        <f t="shared" si="0"/>
        <v>20</v>
      </c>
      <c r="B21" s="5" t="s">
        <v>112</v>
      </c>
      <c r="C21" s="3" t="s">
        <v>108</v>
      </c>
      <c r="D21" s="3">
        <v>213</v>
      </c>
      <c r="E21" s="6">
        <v>194</v>
      </c>
      <c r="F21" s="3">
        <v>212</v>
      </c>
      <c r="G21" s="5">
        <v>619</v>
      </c>
    </row>
    <row r="22" spans="1:7" x14ac:dyDescent="0.25">
      <c r="A22" s="3">
        <f t="shared" si="0"/>
        <v>21</v>
      </c>
      <c r="B22" s="5" t="s">
        <v>60</v>
      </c>
      <c r="C22" s="3" t="s">
        <v>55</v>
      </c>
      <c r="D22" s="3">
        <v>230</v>
      </c>
      <c r="E22" s="3">
        <v>192</v>
      </c>
      <c r="F22" s="3">
        <v>191</v>
      </c>
      <c r="G22" s="5">
        <v>613</v>
      </c>
    </row>
    <row r="23" spans="1:7" x14ac:dyDescent="0.25">
      <c r="A23" s="3">
        <f t="shared" si="0"/>
        <v>22</v>
      </c>
      <c r="B23" s="5" t="s">
        <v>75</v>
      </c>
      <c r="C23" s="3" t="s">
        <v>72</v>
      </c>
      <c r="D23" s="3">
        <v>213</v>
      </c>
      <c r="E23" s="3">
        <v>203</v>
      </c>
      <c r="F23" s="3">
        <v>197</v>
      </c>
      <c r="G23" s="3">
        <v>613</v>
      </c>
    </row>
    <row r="24" spans="1:7" x14ac:dyDescent="0.25">
      <c r="A24" s="3">
        <f t="shared" si="0"/>
        <v>23</v>
      </c>
      <c r="B24" s="5" t="s">
        <v>87</v>
      </c>
      <c r="C24" s="3" t="s">
        <v>84</v>
      </c>
      <c r="D24" s="3">
        <v>195</v>
      </c>
      <c r="E24" s="3">
        <v>226</v>
      </c>
      <c r="F24" s="3">
        <v>189</v>
      </c>
      <c r="G24" s="3">
        <v>610</v>
      </c>
    </row>
    <row r="25" spans="1:7" x14ac:dyDescent="0.25">
      <c r="A25" s="3">
        <f t="shared" si="0"/>
        <v>24</v>
      </c>
      <c r="B25" s="5" t="s">
        <v>54</v>
      </c>
      <c r="C25" s="3" t="s">
        <v>49</v>
      </c>
      <c r="D25" s="3">
        <v>237</v>
      </c>
      <c r="E25" s="3">
        <v>189</v>
      </c>
      <c r="F25" s="3">
        <v>182</v>
      </c>
      <c r="G25" s="3">
        <v>608</v>
      </c>
    </row>
    <row r="26" spans="1:7" x14ac:dyDescent="0.25">
      <c r="A26" s="3">
        <f t="shared" si="0"/>
        <v>25</v>
      </c>
      <c r="B26" s="5" t="s">
        <v>36</v>
      </c>
      <c r="C26" s="3" t="s">
        <v>35</v>
      </c>
      <c r="D26" s="3">
        <v>180</v>
      </c>
      <c r="E26" s="3">
        <v>211</v>
      </c>
      <c r="F26" s="3">
        <v>213</v>
      </c>
      <c r="G26" s="5">
        <v>604</v>
      </c>
    </row>
    <row r="27" spans="1:7" x14ac:dyDescent="0.25">
      <c r="A27" s="3">
        <f t="shared" si="0"/>
        <v>26</v>
      </c>
      <c r="B27" s="5" t="s">
        <v>21</v>
      </c>
      <c r="C27" s="5" t="s">
        <v>14</v>
      </c>
      <c r="D27" s="3">
        <v>203</v>
      </c>
      <c r="E27" s="3">
        <v>186</v>
      </c>
      <c r="F27" s="3">
        <v>214</v>
      </c>
      <c r="G27" s="5">
        <v>603</v>
      </c>
    </row>
    <row r="28" spans="1:7" x14ac:dyDescent="0.25">
      <c r="A28" s="3">
        <f t="shared" si="0"/>
        <v>27</v>
      </c>
      <c r="B28" s="5" t="s">
        <v>85</v>
      </c>
      <c r="C28" s="3" t="s">
        <v>84</v>
      </c>
      <c r="D28" s="3">
        <v>202</v>
      </c>
      <c r="E28" s="3">
        <v>184</v>
      </c>
      <c r="F28" s="6">
        <v>217</v>
      </c>
      <c r="G28" s="3">
        <v>603</v>
      </c>
    </row>
    <row r="29" spans="1:7" x14ac:dyDescent="0.25">
      <c r="A29" s="3">
        <f t="shared" si="0"/>
        <v>28</v>
      </c>
      <c r="B29" s="5" t="s">
        <v>141</v>
      </c>
      <c r="C29" s="3" t="s">
        <v>3</v>
      </c>
      <c r="D29" s="3">
        <v>216</v>
      </c>
      <c r="E29" s="3">
        <v>184</v>
      </c>
      <c r="F29" s="3">
        <v>200</v>
      </c>
      <c r="G29" s="5">
        <v>600</v>
      </c>
    </row>
    <row r="30" spans="1:7" x14ac:dyDescent="0.25">
      <c r="A30" s="3">
        <f t="shared" si="0"/>
        <v>29</v>
      </c>
      <c r="B30" s="5" t="s">
        <v>70</v>
      </c>
      <c r="C30" s="3" t="s">
        <v>4</v>
      </c>
      <c r="D30" s="3">
        <v>136</v>
      </c>
      <c r="E30" s="3">
        <v>258</v>
      </c>
      <c r="F30" s="3">
        <v>203</v>
      </c>
      <c r="G30" s="5">
        <v>597</v>
      </c>
    </row>
    <row r="31" spans="1:7" x14ac:dyDescent="0.25">
      <c r="A31" s="3">
        <f t="shared" si="0"/>
        <v>30</v>
      </c>
      <c r="B31" s="5" t="s">
        <v>134</v>
      </c>
      <c r="C31" s="3" t="s">
        <v>8</v>
      </c>
      <c r="D31" s="3">
        <v>191</v>
      </c>
      <c r="E31" s="3">
        <v>211</v>
      </c>
      <c r="F31" s="3">
        <v>194</v>
      </c>
      <c r="G31" s="3">
        <v>596</v>
      </c>
    </row>
    <row r="32" spans="1:7" x14ac:dyDescent="0.25">
      <c r="A32" s="3">
        <f t="shared" si="0"/>
        <v>31</v>
      </c>
      <c r="B32" s="5" t="s">
        <v>138</v>
      </c>
      <c r="C32" s="3" t="s">
        <v>3</v>
      </c>
      <c r="D32" s="3">
        <v>193</v>
      </c>
      <c r="E32" s="3">
        <v>203</v>
      </c>
      <c r="F32" s="3">
        <v>197</v>
      </c>
      <c r="G32" s="3">
        <v>593</v>
      </c>
    </row>
    <row r="33" spans="1:7" x14ac:dyDescent="0.25">
      <c r="A33" s="3">
        <f t="shared" si="0"/>
        <v>32</v>
      </c>
      <c r="B33" s="5" t="s">
        <v>62</v>
      </c>
      <c r="C33" s="3" t="s">
        <v>61</v>
      </c>
      <c r="D33" s="3">
        <v>213</v>
      </c>
      <c r="E33" s="3">
        <v>184</v>
      </c>
      <c r="F33" s="3">
        <v>192</v>
      </c>
      <c r="G33" s="3">
        <v>589</v>
      </c>
    </row>
    <row r="34" spans="1:7" x14ac:dyDescent="0.25">
      <c r="A34" s="3">
        <f t="shared" si="0"/>
        <v>33</v>
      </c>
      <c r="B34" s="5" t="s">
        <v>31</v>
      </c>
      <c r="C34" s="3" t="s">
        <v>27</v>
      </c>
      <c r="D34" s="3">
        <v>191</v>
      </c>
      <c r="E34" s="3">
        <v>214</v>
      </c>
      <c r="F34" s="3">
        <v>182</v>
      </c>
      <c r="G34" s="5">
        <v>587</v>
      </c>
    </row>
    <row r="35" spans="1:7" x14ac:dyDescent="0.25">
      <c r="A35" s="3">
        <f t="shared" si="0"/>
        <v>34</v>
      </c>
      <c r="B35" s="5" t="s">
        <v>80</v>
      </c>
      <c r="C35" s="3" t="s">
        <v>78</v>
      </c>
      <c r="D35" s="3">
        <v>164</v>
      </c>
      <c r="E35" s="3">
        <v>229</v>
      </c>
      <c r="F35" s="3">
        <v>185</v>
      </c>
      <c r="G35" s="3">
        <v>578</v>
      </c>
    </row>
    <row r="36" spans="1:7" x14ac:dyDescent="0.25">
      <c r="A36" s="3">
        <f t="shared" si="0"/>
        <v>35</v>
      </c>
      <c r="B36" s="5" t="s">
        <v>100</v>
      </c>
      <c r="C36" s="3" t="s">
        <v>9</v>
      </c>
      <c r="D36" s="3">
        <v>195</v>
      </c>
      <c r="E36" s="3">
        <v>169</v>
      </c>
      <c r="F36" s="3">
        <v>213</v>
      </c>
      <c r="G36" s="5">
        <v>577</v>
      </c>
    </row>
    <row r="37" spans="1:7" x14ac:dyDescent="0.25">
      <c r="A37" s="3">
        <f t="shared" si="0"/>
        <v>36</v>
      </c>
      <c r="B37" s="5" t="s">
        <v>47</v>
      </c>
      <c r="C37" s="3" t="s">
        <v>42</v>
      </c>
      <c r="D37" s="3">
        <v>158</v>
      </c>
      <c r="E37" s="3">
        <v>192</v>
      </c>
      <c r="F37" s="3">
        <v>225</v>
      </c>
      <c r="G37" s="5">
        <v>575</v>
      </c>
    </row>
    <row r="38" spans="1:7" x14ac:dyDescent="0.25">
      <c r="A38" s="3">
        <f t="shared" si="0"/>
        <v>37</v>
      </c>
      <c r="B38" s="5" t="s">
        <v>74</v>
      </c>
      <c r="C38" s="3" t="s">
        <v>72</v>
      </c>
      <c r="D38" s="3">
        <v>183</v>
      </c>
      <c r="E38" s="3">
        <v>234</v>
      </c>
      <c r="F38" s="3">
        <v>153</v>
      </c>
      <c r="G38" s="3">
        <v>570</v>
      </c>
    </row>
    <row r="39" spans="1:7" x14ac:dyDescent="0.25">
      <c r="A39" s="3">
        <f t="shared" si="0"/>
        <v>38</v>
      </c>
      <c r="B39" s="5" t="s">
        <v>40</v>
      </c>
      <c r="C39" s="3" t="s">
        <v>35</v>
      </c>
      <c r="D39" s="3">
        <v>210</v>
      </c>
      <c r="E39" s="3">
        <v>163</v>
      </c>
      <c r="F39" s="3">
        <v>195</v>
      </c>
      <c r="G39" s="5">
        <v>568</v>
      </c>
    </row>
    <row r="40" spans="1:7" x14ac:dyDescent="0.25">
      <c r="A40" s="3">
        <f t="shared" si="0"/>
        <v>39</v>
      </c>
      <c r="B40" s="5" t="s">
        <v>46</v>
      </c>
      <c r="C40" s="3" t="s">
        <v>42</v>
      </c>
      <c r="D40" s="3">
        <v>221</v>
      </c>
      <c r="E40" s="3">
        <v>175</v>
      </c>
      <c r="F40" s="3">
        <v>171</v>
      </c>
      <c r="G40" s="5">
        <v>567</v>
      </c>
    </row>
    <row r="41" spans="1:7" x14ac:dyDescent="0.25">
      <c r="A41" s="3">
        <f t="shared" si="0"/>
        <v>40</v>
      </c>
      <c r="B41" s="5" t="s">
        <v>68</v>
      </c>
      <c r="C41" s="3" t="s">
        <v>4</v>
      </c>
      <c r="D41" s="3">
        <v>144</v>
      </c>
      <c r="E41" s="3">
        <v>235</v>
      </c>
      <c r="F41" s="3">
        <v>183</v>
      </c>
      <c r="G41" s="3">
        <v>562</v>
      </c>
    </row>
    <row r="42" spans="1:7" x14ac:dyDescent="0.25">
      <c r="A42" s="3">
        <f t="shared" si="0"/>
        <v>41</v>
      </c>
      <c r="B42" s="5" t="s">
        <v>137</v>
      </c>
      <c r="C42" s="3" t="s">
        <v>3</v>
      </c>
      <c r="D42" s="3">
        <v>165</v>
      </c>
      <c r="E42" s="3">
        <v>189</v>
      </c>
      <c r="F42" s="3">
        <v>208</v>
      </c>
      <c r="G42" s="3">
        <v>562</v>
      </c>
    </row>
    <row r="43" spans="1:7" x14ac:dyDescent="0.25">
      <c r="A43" s="3">
        <f t="shared" si="0"/>
        <v>42</v>
      </c>
      <c r="B43" s="5" t="s">
        <v>89</v>
      </c>
      <c r="C43" s="3" t="s">
        <v>84</v>
      </c>
      <c r="D43" s="3">
        <v>235</v>
      </c>
      <c r="E43" s="3">
        <v>156</v>
      </c>
      <c r="F43" s="3">
        <v>169</v>
      </c>
      <c r="G43" s="5">
        <v>560</v>
      </c>
    </row>
    <row r="44" spans="1:7" x14ac:dyDescent="0.25">
      <c r="A44" s="3">
        <f t="shared" si="0"/>
        <v>43</v>
      </c>
      <c r="B44" s="5" t="s">
        <v>126</v>
      </c>
      <c r="C44" s="3" t="s">
        <v>5</v>
      </c>
      <c r="D44" s="3">
        <v>223</v>
      </c>
      <c r="E44" s="3">
        <v>132</v>
      </c>
      <c r="F44" s="3">
        <v>203</v>
      </c>
      <c r="G44" s="3">
        <v>558</v>
      </c>
    </row>
    <row r="45" spans="1:7" x14ac:dyDescent="0.25">
      <c r="A45" s="3">
        <f t="shared" si="0"/>
        <v>44</v>
      </c>
      <c r="B45" s="5" t="s">
        <v>29</v>
      </c>
      <c r="C45" s="3" t="s">
        <v>27</v>
      </c>
      <c r="D45" s="3">
        <v>169</v>
      </c>
      <c r="E45" s="3">
        <v>225</v>
      </c>
      <c r="F45" s="3">
        <v>162</v>
      </c>
      <c r="G45" s="3">
        <v>556</v>
      </c>
    </row>
    <row r="46" spans="1:7" x14ac:dyDescent="0.25">
      <c r="A46" s="3">
        <f t="shared" si="0"/>
        <v>45</v>
      </c>
      <c r="B46" s="5" t="s">
        <v>59</v>
      </c>
      <c r="C46" s="3" t="s">
        <v>55</v>
      </c>
      <c r="D46" s="3">
        <v>215</v>
      </c>
      <c r="E46" s="3">
        <v>169</v>
      </c>
      <c r="F46" s="3">
        <v>161</v>
      </c>
      <c r="G46" s="5">
        <v>545</v>
      </c>
    </row>
    <row r="47" spans="1:7" x14ac:dyDescent="0.25">
      <c r="A47" s="3">
        <f t="shared" si="0"/>
        <v>46</v>
      </c>
      <c r="B47" s="5" t="s">
        <v>94</v>
      </c>
      <c r="C47" s="3" t="s">
        <v>6</v>
      </c>
      <c r="D47" s="3">
        <v>148</v>
      </c>
      <c r="E47" s="3">
        <v>184</v>
      </c>
      <c r="F47" s="3">
        <v>213</v>
      </c>
      <c r="G47" s="5">
        <v>545</v>
      </c>
    </row>
    <row r="48" spans="1:7" x14ac:dyDescent="0.25">
      <c r="A48" s="3">
        <f t="shared" si="0"/>
        <v>47</v>
      </c>
      <c r="B48" s="5" t="s">
        <v>17</v>
      </c>
      <c r="C48" s="3" t="s">
        <v>14</v>
      </c>
      <c r="D48" s="7">
        <v>209</v>
      </c>
      <c r="E48" s="7">
        <v>181</v>
      </c>
      <c r="F48" s="7">
        <v>151</v>
      </c>
      <c r="G48" s="3">
        <v>541</v>
      </c>
    </row>
    <row r="49" spans="1:7" x14ac:dyDescent="0.25">
      <c r="A49" s="3">
        <f t="shared" si="0"/>
        <v>48</v>
      </c>
      <c r="B49" s="5" t="s">
        <v>117</v>
      </c>
      <c r="C49" s="3" t="s">
        <v>114</v>
      </c>
      <c r="D49" s="3">
        <v>192</v>
      </c>
      <c r="E49" s="3">
        <v>188</v>
      </c>
      <c r="F49" s="3">
        <v>158</v>
      </c>
      <c r="G49" s="3">
        <v>538</v>
      </c>
    </row>
    <row r="50" spans="1:7" x14ac:dyDescent="0.25">
      <c r="A50" s="3">
        <f t="shared" si="0"/>
        <v>49</v>
      </c>
      <c r="B50" s="5" t="s">
        <v>118</v>
      </c>
      <c r="C50" s="3" t="s">
        <v>114</v>
      </c>
      <c r="D50" s="3">
        <v>180</v>
      </c>
      <c r="E50" s="3">
        <v>157</v>
      </c>
      <c r="F50" s="3">
        <v>201</v>
      </c>
      <c r="G50" s="5">
        <v>538</v>
      </c>
    </row>
    <row r="51" spans="1:7" x14ac:dyDescent="0.25">
      <c r="A51" s="3">
        <f t="shared" si="0"/>
        <v>50</v>
      </c>
      <c r="B51" s="5" t="s">
        <v>93</v>
      </c>
      <c r="C51" s="3" t="s">
        <v>6</v>
      </c>
      <c r="D51" s="3">
        <v>201</v>
      </c>
      <c r="E51" s="3">
        <v>137</v>
      </c>
      <c r="F51" s="3">
        <v>198</v>
      </c>
      <c r="G51" s="3">
        <v>536</v>
      </c>
    </row>
    <row r="52" spans="1:7" x14ac:dyDescent="0.25">
      <c r="A52" s="3">
        <f t="shared" si="0"/>
        <v>51</v>
      </c>
      <c r="B52" s="5" t="s">
        <v>140</v>
      </c>
      <c r="C52" s="3" t="s">
        <v>3</v>
      </c>
      <c r="D52" s="3">
        <v>164</v>
      </c>
      <c r="E52" s="3">
        <v>167</v>
      </c>
      <c r="F52" s="3">
        <v>203</v>
      </c>
      <c r="G52" s="5">
        <v>534</v>
      </c>
    </row>
    <row r="53" spans="1:7" x14ac:dyDescent="0.25">
      <c r="A53" s="3">
        <f t="shared" si="0"/>
        <v>52</v>
      </c>
      <c r="B53" s="5" t="s">
        <v>139</v>
      </c>
      <c r="C53" s="3" t="s">
        <v>3</v>
      </c>
      <c r="D53" s="3">
        <v>165</v>
      </c>
      <c r="E53" s="3">
        <v>183</v>
      </c>
      <c r="F53" s="3">
        <v>180</v>
      </c>
      <c r="G53" s="3">
        <v>528</v>
      </c>
    </row>
    <row r="54" spans="1:7" x14ac:dyDescent="0.25">
      <c r="A54" s="3">
        <f t="shared" si="0"/>
        <v>53</v>
      </c>
      <c r="B54" s="5" t="s">
        <v>66</v>
      </c>
      <c r="C54" s="3" t="s">
        <v>61</v>
      </c>
      <c r="D54" s="3">
        <v>234</v>
      </c>
      <c r="E54" s="3">
        <v>123</v>
      </c>
      <c r="F54" s="3">
        <v>170</v>
      </c>
      <c r="G54" s="3">
        <v>527</v>
      </c>
    </row>
    <row r="55" spans="1:7" x14ac:dyDescent="0.25">
      <c r="A55" s="3">
        <f t="shared" si="0"/>
        <v>54</v>
      </c>
      <c r="B55" s="5" t="s">
        <v>109</v>
      </c>
      <c r="C55" s="3" t="s">
        <v>108</v>
      </c>
      <c r="D55" s="3">
        <v>171</v>
      </c>
      <c r="E55" s="3">
        <v>194</v>
      </c>
      <c r="F55" s="3">
        <v>162</v>
      </c>
      <c r="G55" s="3">
        <v>527</v>
      </c>
    </row>
    <row r="56" spans="1:7" x14ac:dyDescent="0.25">
      <c r="A56" s="3">
        <f t="shared" si="0"/>
        <v>55</v>
      </c>
      <c r="B56" s="5" t="s">
        <v>135</v>
      </c>
      <c r="C56" s="3" t="s">
        <v>8</v>
      </c>
      <c r="D56" s="3">
        <v>160</v>
      </c>
      <c r="E56" s="3">
        <v>184</v>
      </c>
      <c r="F56" s="3">
        <v>178</v>
      </c>
      <c r="G56" s="5">
        <v>522</v>
      </c>
    </row>
    <row r="57" spans="1:7" x14ac:dyDescent="0.25">
      <c r="A57" s="3">
        <f t="shared" si="0"/>
        <v>56</v>
      </c>
      <c r="B57" s="5" t="s">
        <v>99</v>
      </c>
      <c r="C57" s="3" t="s">
        <v>9</v>
      </c>
      <c r="D57" s="3">
        <v>166</v>
      </c>
      <c r="E57" s="3">
        <v>175</v>
      </c>
      <c r="F57" s="3">
        <v>179</v>
      </c>
      <c r="G57" s="5">
        <v>520</v>
      </c>
    </row>
    <row r="58" spans="1:7" x14ac:dyDescent="0.25">
      <c r="A58" s="3">
        <f t="shared" si="0"/>
        <v>57</v>
      </c>
      <c r="B58" s="5" t="s">
        <v>101</v>
      </c>
      <c r="C58" s="3" t="s">
        <v>7</v>
      </c>
      <c r="D58" s="3">
        <v>139</v>
      </c>
      <c r="E58" s="3">
        <v>168</v>
      </c>
      <c r="F58" s="3">
        <v>212</v>
      </c>
      <c r="G58" s="3">
        <v>519</v>
      </c>
    </row>
    <row r="59" spans="1:7" x14ac:dyDescent="0.25">
      <c r="A59" s="3">
        <f t="shared" si="0"/>
        <v>58</v>
      </c>
      <c r="B59" s="5" t="s">
        <v>81</v>
      </c>
      <c r="C59" s="3" t="s">
        <v>78</v>
      </c>
      <c r="D59" s="3">
        <v>185</v>
      </c>
      <c r="E59" s="3">
        <v>147</v>
      </c>
      <c r="F59" s="3">
        <v>182</v>
      </c>
      <c r="G59" s="3">
        <v>514</v>
      </c>
    </row>
    <row r="60" spans="1:7" x14ac:dyDescent="0.25">
      <c r="A60" s="3">
        <f t="shared" si="0"/>
        <v>59</v>
      </c>
      <c r="B60" s="5" t="s">
        <v>39</v>
      </c>
      <c r="C60" s="3" t="s">
        <v>35</v>
      </c>
      <c r="D60" s="3">
        <v>191</v>
      </c>
      <c r="E60" s="3">
        <v>159</v>
      </c>
      <c r="F60" s="22">
        <v>161</v>
      </c>
      <c r="G60" s="3">
        <v>511</v>
      </c>
    </row>
    <row r="61" spans="1:7" x14ac:dyDescent="0.25">
      <c r="A61" s="3">
        <f t="shared" si="0"/>
        <v>60</v>
      </c>
      <c r="B61" s="5" t="s">
        <v>91</v>
      </c>
      <c r="C61" s="3" t="s">
        <v>6</v>
      </c>
      <c r="D61" s="3">
        <v>153</v>
      </c>
      <c r="E61" s="3">
        <v>168</v>
      </c>
      <c r="F61" s="3">
        <v>186</v>
      </c>
      <c r="G61" s="3">
        <v>507</v>
      </c>
    </row>
    <row r="62" spans="1:7" x14ac:dyDescent="0.25">
      <c r="A62" s="3">
        <f t="shared" si="0"/>
        <v>61</v>
      </c>
      <c r="B62" s="5" t="s">
        <v>19</v>
      </c>
      <c r="C62" s="5" t="s">
        <v>14</v>
      </c>
      <c r="D62" s="8">
        <v>152</v>
      </c>
      <c r="E62" s="8">
        <v>170</v>
      </c>
      <c r="F62" s="8">
        <v>183</v>
      </c>
      <c r="G62" s="5">
        <v>505</v>
      </c>
    </row>
    <row r="63" spans="1:7" x14ac:dyDescent="0.25">
      <c r="A63" s="3">
        <f t="shared" si="0"/>
        <v>62</v>
      </c>
      <c r="B63" s="5" t="s">
        <v>53</v>
      </c>
      <c r="C63" s="3" t="s">
        <v>49</v>
      </c>
      <c r="D63" s="3">
        <v>178</v>
      </c>
      <c r="E63" s="3">
        <v>139</v>
      </c>
      <c r="F63" s="3">
        <v>186</v>
      </c>
      <c r="G63" s="3">
        <v>503</v>
      </c>
    </row>
    <row r="64" spans="1:7" x14ac:dyDescent="0.25">
      <c r="A64" s="3">
        <f t="shared" si="0"/>
        <v>63</v>
      </c>
      <c r="B64" s="5" t="s">
        <v>67</v>
      </c>
      <c r="C64" s="3" t="s">
        <v>4</v>
      </c>
      <c r="D64" s="3">
        <v>160</v>
      </c>
      <c r="E64" s="3">
        <v>170</v>
      </c>
      <c r="F64" s="3">
        <v>173</v>
      </c>
      <c r="G64" s="3">
        <v>503</v>
      </c>
    </row>
    <row r="65" spans="1:7" x14ac:dyDescent="0.25">
      <c r="A65" s="3">
        <f t="shared" si="0"/>
        <v>64</v>
      </c>
      <c r="B65" s="5" t="s">
        <v>58</v>
      </c>
      <c r="C65" s="3" t="s">
        <v>55</v>
      </c>
      <c r="D65" s="3">
        <v>155</v>
      </c>
      <c r="E65" s="3">
        <v>158</v>
      </c>
      <c r="F65" s="3">
        <v>180</v>
      </c>
      <c r="G65" s="3">
        <v>493</v>
      </c>
    </row>
    <row r="66" spans="1:7" x14ac:dyDescent="0.25">
      <c r="A66" s="3">
        <f t="shared" si="0"/>
        <v>65</v>
      </c>
      <c r="B66" s="5" t="s">
        <v>98</v>
      </c>
      <c r="C66" s="3" t="s">
        <v>9</v>
      </c>
      <c r="D66" s="3">
        <v>165</v>
      </c>
      <c r="E66" s="3">
        <v>173</v>
      </c>
      <c r="F66" s="3">
        <v>153</v>
      </c>
      <c r="G66" s="3">
        <v>491</v>
      </c>
    </row>
    <row r="67" spans="1:7" x14ac:dyDescent="0.25">
      <c r="A67" s="3">
        <f t="shared" ref="A67:A109" si="1">A66+1</f>
        <v>66</v>
      </c>
      <c r="B67" s="5" t="s">
        <v>102</v>
      </c>
      <c r="C67" s="3" t="s">
        <v>7</v>
      </c>
      <c r="D67" s="3">
        <v>170</v>
      </c>
      <c r="E67" s="3">
        <v>165</v>
      </c>
      <c r="F67" s="3">
        <v>132</v>
      </c>
      <c r="G67" s="3">
        <v>467</v>
      </c>
    </row>
    <row r="68" spans="1:7" x14ac:dyDescent="0.25">
      <c r="A68" s="3">
        <f t="shared" si="1"/>
        <v>67</v>
      </c>
      <c r="B68" s="5" t="s">
        <v>69</v>
      </c>
      <c r="C68" s="3" t="s">
        <v>4</v>
      </c>
      <c r="D68" s="3">
        <v>138</v>
      </c>
      <c r="E68" s="3">
        <v>147</v>
      </c>
      <c r="F68" s="3">
        <v>176</v>
      </c>
      <c r="G68" s="3">
        <v>461</v>
      </c>
    </row>
    <row r="69" spans="1:7" x14ac:dyDescent="0.25">
      <c r="A69" s="3">
        <f t="shared" si="1"/>
        <v>68</v>
      </c>
      <c r="B69" s="5" t="s">
        <v>51</v>
      </c>
      <c r="C69" s="3" t="s">
        <v>49</v>
      </c>
      <c r="D69" s="3">
        <v>135</v>
      </c>
      <c r="E69" s="3">
        <v>159</v>
      </c>
      <c r="F69" s="3">
        <v>160</v>
      </c>
      <c r="G69" s="3">
        <v>454</v>
      </c>
    </row>
    <row r="70" spans="1:7" x14ac:dyDescent="0.25">
      <c r="A70" s="3">
        <f t="shared" si="1"/>
        <v>69</v>
      </c>
      <c r="B70" s="5" t="s">
        <v>96</v>
      </c>
      <c r="C70" s="3" t="s">
        <v>9</v>
      </c>
      <c r="D70" s="3">
        <v>182</v>
      </c>
      <c r="E70" s="3">
        <v>154</v>
      </c>
      <c r="F70" s="3">
        <v>118</v>
      </c>
      <c r="G70" s="3">
        <v>454</v>
      </c>
    </row>
    <row r="71" spans="1:7" x14ac:dyDescent="0.25">
      <c r="A71" s="3">
        <f t="shared" si="1"/>
        <v>70</v>
      </c>
      <c r="B71" s="5" t="s">
        <v>125</v>
      </c>
      <c r="C71" s="3" t="s">
        <v>121</v>
      </c>
      <c r="D71" s="3">
        <v>116</v>
      </c>
      <c r="E71" s="3">
        <v>167</v>
      </c>
      <c r="F71" s="3">
        <v>171</v>
      </c>
      <c r="G71" s="5">
        <v>454</v>
      </c>
    </row>
    <row r="72" spans="1:7" x14ac:dyDescent="0.25">
      <c r="A72" s="3">
        <f t="shared" si="1"/>
        <v>71</v>
      </c>
      <c r="B72" s="5" t="s">
        <v>43</v>
      </c>
      <c r="C72" s="3" t="s">
        <v>42</v>
      </c>
      <c r="D72" s="3">
        <v>161</v>
      </c>
      <c r="E72" s="3">
        <v>127</v>
      </c>
      <c r="F72" s="3">
        <v>155</v>
      </c>
      <c r="G72" s="3">
        <v>443</v>
      </c>
    </row>
    <row r="73" spans="1:7" x14ac:dyDescent="0.25">
      <c r="A73" s="3">
        <f t="shared" si="1"/>
        <v>72</v>
      </c>
      <c r="B73" s="5" t="s">
        <v>110</v>
      </c>
      <c r="C73" s="3" t="s">
        <v>108</v>
      </c>
      <c r="D73" s="3">
        <v>97</v>
      </c>
      <c r="E73" s="3">
        <v>177</v>
      </c>
      <c r="F73" s="3">
        <v>164</v>
      </c>
      <c r="G73" s="3">
        <v>438</v>
      </c>
    </row>
    <row r="74" spans="1:7" x14ac:dyDescent="0.25">
      <c r="A74" s="3">
        <f t="shared" si="1"/>
        <v>73</v>
      </c>
      <c r="B74" s="5" t="s">
        <v>128</v>
      </c>
      <c r="C74" s="3" t="s">
        <v>5</v>
      </c>
      <c r="D74" s="3">
        <v>152</v>
      </c>
      <c r="E74" s="22">
        <v>139</v>
      </c>
      <c r="F74" s="3">
        <v>147</v>
      </c>
      <c r="G74" s="3">
        <v>438</v>
      </c>
    </row>
    <row r="75" spans="1:7" x14ac:dyDescent="0.25">
      <c r="A75" s="3">
        <f t="shared" si="1"/>
        <v>74</v>
      </c>
      <c r="B75" s="5" t="s">
        <v>15</v>
      </c>
      <c r="C75" s="3" t="s">
        <v>14</v>
      </c>
      <c r="D75" s="3">
        <v>149</v>
      </c>
      <c r="E75" s="3">
        <v>124</v>
      </c>
      <c r="F75" s="3">
        <v>147</v>
      </c>
      <c r="G75" s="3">
        <v>420</v>
      </c>
    </row>
    <row r="76" spans="1:7" x14ac:dyDescent="0.25">
      <c r="A76" s="3">
        <f t="shared" si="1"/>
        <v>75</v>
      </c>
      <c r="B76" s="5" t="s">
        <v>132</v>
      </c>
      <c r="C76" s="3" t="s">
        <v>8</v>
      </c>
      <c r="D76" s="3">
        <v>146</v>
      </c>
      <c r="E76" s="3">
        <v>129</v>
      </c>
      <c r="F76" s="3">
        <v>142</v>
      </c>
      <c r="G76" s="3">
        <v>417</v>
      </c>
    </row>
    <row r="77" spans="1:7" x14ac:dyDescent="0.25">
      <c r="A77" s="3">
        <f t="shared" si="1"/>
        <v>76</v>
      </c>
      <c r="B77" s="5" t="s">
        <v>34</v>
      </c>
      <c r="C77" s="3" t="s">
        <v>27</v>
      </c>
      <c r="E77" s="6">
        <v>224</v>
      </c>
      <c r="F77" s="3">
        <v>190</v>
      </c>
      <c r="G77" s="3">
        <v>414</v>
      </c>
    </row>
    <row r="78" spans="1:7" x14ac:dyDescent="0.25">
      <c r="A78" s="3">
        <f t="shared" si="1"/>
        <v>77</v>
      </c>
      <c r="B78" s="5" t="s">
        <v>92</v>
      </c>
      <c r="C78" s="3" t="s">
        <v>6</v>
      </c>
      <c r="D78" s="3">
        <v>109</v>
      </c>
      <c r="E78" s="3">
        <v>173</v>
      </c>
      <c r="F78" s="3">
        <v>128</v>
      </c>
      <c r="G78" s="3">
        <v>410</v>
      </c>
    </row>
    <row r="79" spans="1:7" x14ac:dyDescent="0.25">
      <c r="A79" s="3">
        <f t="shared" si="1"/>
        <v>78</v>
      </c>
      <c r="B79" s="5" t="s">
        <v>57</v>
      </c>
      <c r="C79" s="3" t="s">
        <v>55</v>
      </c>
      <c r="D79" s="3">
        <v>158</v>
      </c>
      <c r="E79" s="3">
        <v>128</v>
      </c>
      <c r="F79" s="3">
        <v>121</v>
      </c>
      <c r="G79" s="3">
        <v>407</v>
      </c>
    </row>
    <row r="80" spans="1:7" x14ac:dyDescent="0.25">
      <c r="A80" s="3">
        <f t="shared" si="1"/>
        <v>79</v>
      </c>
      <c r="B80" s="5" t="s">
        <v>65</v>
      </c>
      <c r="C80" s="3" t="s">
        <v>61</v>
      </c>
      <c r="D80" s="3">
        <v>123</v>
      </c>
      <c r="E80" s="3">
        <v>139</v>
      </c>
      <c r="F80" s="3">
        <v>141</v>
      </c>
      <c r="G80" s="5">
        <v>403</v>
      </c>
    </row>
    <row r="81" spans="1:7" x14ac:dyDescent="0.25">
      <c r="A81" s="3">
        <f t="shared" si="1"/>
        <v>80</v>
      </c>
      <c r="B81" s="5" t="s">
        <v>33</v>
      </c>
      <c r="C81" s="3" t="s">
        <v>27</v>
      </c>
      <c r="E81" s="3">
        <v>203</v>
      </c>
      <c r="F81" s="3">
        <v>199</v>
      </c>
      <c r="G81" s="5">
        <v>402</v>
      </c>
    </row>
    <row r="82" spans="1:7" x14ac:dyDescent="0.25">
      <c r="A82" s="3">
        <f t="shared" si="1"/>
        <v>81</v>
      </c>
      <c r="B82" s="5" t="s">
        <v>73</v>
      </c>
      <c r="C82" s="3" t="s">
        <v>72</v>
      </c>
      <c r="D82" s="3">
        <v>116</v>
      </c>
      <c r="E82" s="3">
        <v>117</v>
      </c>
      <c r="F82" s="3">
        <v>168</v>
      </c>
      <c r="G82" s="3">
        <v>401</v>
      </c>
    </row>
    <row r="83" spans="1:7" x14ac:dyDescent="0.25">
      <c r="A83" s="3">
        <f t="shared" si="1"/>
        <v>82</v>
      </c>
      <c r="B83" s="27" t="s">
        <v>107</v>
      </c>
      <c r="C83" s="3" t="s">
        <v>7</v>
      </c>
      <c r="E83" s="3">
        <v>214</v>
      </c>
      <c r="F83" s="3">
        <v>176</v>
      </c>
      <c r="G83" s="3">
        <v>390</v>
      </c>
    </row>
    <row r="84" spans="1:7" x14ac:dyDescent="0.25">
      <c r="A84" s="3">
        <f t="shared" si="1"/>
        <v>83</v>
      </c>
      <c r="B84" s="5" t="s">
        <v>123</v>
      </c>
      <c r="C84" s="3" t="s">
        <v>121</v>
      </c>
      <c r="D84" s="3">
        <v>109</v>
      </c>
      <c r="E84" s="3">
        <v>150</v>
      </c>
      <c r="F84" s="3">
        <v>122</v>
      </c>
      <c r="G84" s="3">
        <v>381</v>
      </c>
    </row>
    <row r="85" spans="1:7" x14ac:dyDescent="0.25">
      <c r="A85" s="3">
        <f t="shared" si="1"/>
        <v>84</v>
      </c>
      <c r="B85" s="5" t="s">
        <v>120</v>
      </c>
      <c r="C85" s="3" t="s">
        <v>114</v>
      </c>
      <c r="E85" s="3">
        <v>182</v>
      </c>
      <c r="F85" s="3">
        <v>196</v>
      </c>
      <c r="G85" s="5">
        <v>378</v>
      </c>
    </row>
    <row r="86" spans="1:7" x14ac:dyDescent="0.25">
      <c r="A86" s="3">
        <f t="shared" si="1"/>
        <v>85</v>
      </c>
      <c r="B86" s="5" t="s">
        <v>50</v>
      </c>
      <c r="C86" s="3" t="s">
        <v>49</v>
      </c>
      <c r="D86" s="3">
        <v>133</v>
      </c>
      <c r="E86" s="3">
        <v>141</v>
      </c>
      <c r="F86" s="3">
        <v>95</v>
      </c>
      <c r="G86" s="3">
        <v>369</v>
      </c>
    </row>
    <row r="87" spans="1:7" x14ac:dyDescent="0.25">
      <c r="A87" s="3">
        <f t="shared" si="1"/>
        <v>86</v>
      </c>
      <c r="B87" s="5" t="s">
        <v>111</v>
      </c>
      <c r="C87" s="3" t="s">
        <v>108</v>
      </c>
      <c r="D87" s="3">
        <v>103</v>
      </c>
      <c r="E87" s="3">
        <v>113</v>
      </c>
      <c r="F87" s="3">
        <v>144</v>
      </c>
      <c r="G87" s="3">
        <v>360</v>
      </c>
    </row>
    <row r="88" spans="1:7" x14ac:dyDescent="0.25">
      <c r="A88" s="3">
        <f t="shared" si="1"/>
        <v>87</v>
      </c>
      <c r="B88" s="5" t="s">
        <v>52</v>
      </c>
      <c r="C88" s="3" t="s">
        <v>49</v>
      </c>
      <c r="D88" s="3">
        <v>93</v>
      </c>
      <c r="E88" s="3">
        <v>134</v>
      </c>
      <c r="F88" s="3">
        <v>120</v>
      </c>
      <c r="G88" s="3">
        <v>347</v>
      </c>
    </row>
    <row r="89" spans="1:7" x14ac:dyDescent="0.25">
      <c r="A89" s="3">
        <f t="shared" si="1"/>
        <v>88</v>
      </c>
      <c r="B89" s="5" t="s">
        <v>97</v>
      </c>
      <c r="C89" s="3" t="s">
        <v>9</v>
      </c>
      <c r="D89" s="3">
        <v>108</v>
      </c>
      <c r="E89" s="3">
        <v>126</v>
      </c>
      <c r="F89" s="3">
        <v>109</v>
      </c>
      <c r="G89" s="3">
        <v>343</v>
      </c>
    </row>
    <row r="90" spans="1:7" x14ac:dyDescent="0.25">
      <c r="A90" s="3">
        <f t="shared" si="1"/>
        <v>89</v>
      </c>
      <c r="B90" s="5" t="s">
        <v>124</v>
      </c>
      <c r="C90" s="3" t="s">
        <v>121</v>
      </c>
      <c r="D90" s="3">
        <v>134</v>
      </c>
      <c r="E90" s="3">
        <v>112</v>
      </c>
      <c r="F90" s="3">
        <v>91</v>
      </c>
      <c r="G90" s="3">
        <v>337</v>
      </c>
    </row>
    <row r="91" spans="1:7" x14ac:dyDescent="0.25">
      <c r="A91" s="3">
        <f t="shared" si="1"/>
        <v>90</v>
      </c>
      <c r="B91" s="5" t="s">
        <v>116</v>
      </c>
      <c r="C91" s="3" t="s">
        <v>114</v>
      </c>
      <c r="D91" s="3">
        <v>168</v>
      </c>
      <c r="E91" s="3">
        <v>159</v>
      </c>
      <c r="G91" s="3">
        <v>327</v>
      </c>
    </row>
    <row r="92" spans="1:7" x14ac:dyDescent="0.25">
      <c r="A92" s="3">
        <f t="shared" si="1"/>
        <v>91</v>
      </c>
      <c r="B92" s="5" t="s">
        <v>129</v>
      </c>
      <c r="C92" s="3" t="s">
        <v>5</v>
      </c>
      <c r="D92" s="3">
        <v>171</v>
      </c>
      <c r="E92" s="3">
        <v>149</v>
      </c>
      <c r="G92" s="5">
        <v>320</v>
      </c>
    </row>
    <row r="93" spans="1:7" x14ac:dyDescent="0.25">
      <c r="A93" s="3">
        <f t="shared" si="1"/>
        <v>92</v>
      </c>
      <c r="B93" s="5" t="s">
        <v>64</v>
      </c>
      <c r="C93" s="3" t="s">
        <v>61</v>
      </c>
      <c r="D93" s="3">
        <v>113</v>
      </c>
      <c r="E93" s="3">
        <v>84</v>
      </c>
      <c r="F93" s="3">
        <v>116</v>
      </c>
      <c r="G93" s="3">
        <v>313</v>
      </c>
    </row>
    <row r="94" spans="1:7" x14ac:dyDescent="0.25">
      <c r="A94" s="3">
        <f t="shared" si="1"/>
        <v>93</v>
      </c>
      <c r="B94" s="27" t="s">
        <v>104</v>
      </c>
      <c r="C94" s="3" t="s">
        <v>7</v>
      </c>
      <c r="D94" s="3">
        <v>132</v>
      </c>
      <c r="F94" s="3">
        <v>177</v>
      </c>
      <c r="G94" s="5">
        <v>309</v>
      </c>
    </row>
    <row r="95" spans="1:7" x14ac:dyDescent="0.25">
      <c r="A95" s="3">
        <f t="shared" si="1"/>
        <v>94</v>
      </c>
      <c r="B95" s="5" t="s">
        <v>48</v>
      </c>
      <c r="C95" s="3" t="s">
        <v>42</v>
      </c>
      <c r="E95" s="3">
        <v>135</v>
      </c>
      <c r="F95" s="3">
        <v>170</v>
      </c>
      <c r="G95" s="3">
        <v>305</v>
      </c>
    </row>
    <row r="96" spans="1:7" x14ac:dyDescent="0.25">
      <c r="A96" s="3">
        <f t="shared" si="1"/>
        <v>95</v>
      </c>
      <c r="B96" s="5" t="s">
        <v>90</v>
      </c>
      <c r="C96" s="3" t="s">
        <v>84</v>
      </c>
      <c r="E96" s="3">
        <v>158</v>
      </c>
      <c r="F96" s="3">
        <v>144</v>
      </c>
      <c r="G96" s="3">
        <v>302</v>
      </c>
    </row>
    <row r="97" spans="1:7" x14ac:dyDescent="0.25">
      <c r="A97" s="3">
        <f t="shared" si="1"/>
        <v>96</v>
      </c>
      <c r="B97" s="5" t="s">
        <v>122</v>
      </c>
      <c r="C97" s="3" t="s">
        <v>121</v>
      </c>
      <c r="D97" s="3">
        <v>103</v>
      </c>
      <c r="E97" s="3">
        <v>107</v>
      </c>
      <c r="F97" s="3">
        <v>85</v>
      </c>
      <c r="G97" s="3">
        <v>295</v>
      </c>
    </row>
    <row r="98" spans="1:7" x14ac:dyDescent="0.25">
      <c r="A98" s="3">
        <f t="shared" si="1"/>
        <v>97</v>
      </c>
      <c r="B98" s="5" t="s">
        <v>63</v>
      </c>
      <c r="C98" s="3" t="s">
        <v>61</v>
      </c>
      <c r="D98" s="3">
        <v>100</v>
      </c>
      <c r="E98" s="3">
        <v>89</v>
      </c>
      <c r="F98" s="3">
        <v>100</v>
      </c>
      <c r="G98" s="3">
        <v>289</v>
      </c>
    </row>
    <row r="99" spans="1:7" x14ac:dyDescent="0.25">
      <c r="A99" s="3">
        <f t="shared" si="1"/>
        <v>98</v>
      </c>
      <c r="B99" s="5" t="s">
        <v>133</v>
      </c>
      <c r="C99" s="3" t="s">
        <v>8</v>
      </c>
      <c r="D99" s="3">
        <v>155</v>
      </c>
      <c r="E99" s="3">
        <v>129</v>
      </c>
      <c r="G99" s="3">
        <v>284</v>
      </c>
    </row>
    <row r="100" spans="1:7" x14ac:dyDescent="0.25">
      <c r="A100" s="3">
        <f t="shared" si="1"/>
        <v>99</v>
      </c>
      <c r="B100" s="5" t="s">
        <v>44</v>
      </c>
      <c r="C100" s="3" t="s">
        <v>42</v>
      </c>
      <c r="D100" s="3">
        <v>125</v>
      </c>
      <c r="F100" s="3">
        <v>155</v>
      </c>
      <c r="G100" s="3">
        <v>280</v>
      </c>
    </row>
    <row r="101" spans="1:7" x14ac:dyDescent="0.25">
      <c r="A101" s="3">
        <f t="shared" si="1"/>
        <v>100</v>
      </c>
      <c r="B101" s="5" t="s">
        <v>45</v>
      </c>
      <c r="C101" s="3" t="s">
        <v>42</v>
      </c>
      <c r="D101" s="3">
        <v>133</v>
      </c>
      <c r="E101" s="3">
        <v>147</v>
      </c>
      <c r="G101" s="3">
        <v>280</v>
      </c>
    </row>
    <row r="102" spans="1:7" x14ac:dyDescent="0.25">
      <c r="A102" s="3">
        <f t="shared" si="1"/>
        <v>101</v>
      </c>
      <c r="B102" s="5" t="s">
        <v>115</v>
      </c>
      <c r="C102" s="3" t="s">
        <v>114</v>
      </c>
      <c r="D102" s="22">
        <v>134</v>
      </c>
      <c r="F102" s="22">
        <v>133</v>
      </c>
      <c r="G102" s="3">
        <v>267</v>
      </c>
    </row>
    <row r="103" spans="1:7" x14ac:dyDescent="0.25">
      <c r="A103" s="3">
        <f t="shared" si="1"/>
        <v>102</v>
      </c>
      <c r="B103" s="5" t="s">
        <v>131</v>
      </c>
      <c r="C103" s="3" t="s">
        <v>5</v>
      </c>
      <c r="F103" s="3">
        <v>185</v>
      </c>
      <c r="G103" s="3">
        <v>185</v>
      </c>
    </row>
    <row r="104" spans="1:7" x14ac:dyDescent="0.25">
      <c r="A104" s="3">
        <f t="shared" si="1"/>
        <v>103</v>
      </c>
      <c r="B104" s="5" t="s">
        <v>30</v>
      </c>
      <c r="C104" s="3" t="s">
        <v>27</v>
      </c>
      <c r="D104" s="3">
        <v>170</v>
      </c>
      <c r="G104" s="3">
        <v>170</v>
      </c>
    </row>
    <row r="105" spans="1:7" x14ac:dyDescent="0.25">
      <c r="A105" s="3">
        <f t="shared" si="1"/>
        <v>104</v>
      </c>
      <c r="B105" s="5" t="s">
        <v>28</v>
      </c>
      <c r="C105" s="5" t="s">
        <v>27</v>
      </c>
      <c r="D105" s="22">
        <v>165</v>
      </c>
      <c r="G105" s="3">
        <v>165</v>
      </c>
    </row>
    <row r="106" spans="1:7" x14ac:dyDescent="0.25">
      <c r="A106" s="3">
        <f t="shared" si="1"/>
        <v>105</v>
      </c>
      <c r="B106" s="5" t="s">
        <v>86</v>
      </c>
      <c r="C106" s="3" t="s">
        <v>84</v>
      </c>
      <c r="D106" s="3">
        <v>137</v>
      </c>
      <c r="G106" s="3">
        <v>137</v>
      </c>
    </row>
    <row r="107" spans="1:7" x14ac:dyDescent="0.25">
      <c r="A107" s="3">
        <f t="shared" si="1"/>
        <v>106</v>
      </c>
      <c r="B107" s="5" t="s">
        <v>103</v>
      </c>
      <c r="C107" s="3" t="s">
        <v>7</v>
      </c>
      <c r="D107" s="3">
        <v>130</v>
      </c>
      <c r="G107" s="3">
        <v>130</v>
      </c>
    </row>
    <row r="108" spans="1:7" x14ac:dyDescent="0.25">
      <c r="A108" s="3">
        <f t="shared" si="1"/>
        <v>107</v>
      </c>
      <c r="C108" s="3" t="s">
        <v>8</v>
      </c>
      <c r="F108" s="3">
        <v>101</v>
      </c>
      <c r="G108" s="5">
        <v>101</v>
      </c>
    </row>
    <row r="109" spans="1:7" x14ac:dyDescent="0.25">
      <c r="A109" s="3">
        <f t="shared" si="1"/>
        <v>108</v>
      </c>
      <c r="B109" s="27" t="s">
        <v>106</v>
      </c>
      <c r="C109" s="3" t="s">
        <v>7</v>
      </c>
      <c r="E109" s="3">
        <v>93</v>
      </c>
      <c r="G109" s="3">
        <v>93</v>
      </c>
    </row>
  </sheetData>
  <sortState ref="B1:H255">
    <sortCondition descending="1" ref="G1:G25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workbookViewId="0"/>
  </sheetViews>
  <sheetFormatPr defaultRowHeight="15" x14ac:dyDescent="0.25"/>
  <cols>
    <col min="1" max="1" width="3" bestFit="1" customWidth="1"/>
    <col min="2" max="2" width="21.42578125" bestFit="1" customWidth="1"/>
    <col min="3" max="3" width="16.5703125" bestFit="1" customWidth="1"/>
  </cols>
  <sheetData>
    <row r="1" spans="1:7" x14ac:dyDescent="0.25">
      <c r="B1" s="1" t="s">
        <v>12</v>
      </c>
      <c r="C1" s="1" t="s">
        <v>11</v>
      </c>
      <c r="D1" s="1">
        <v>1</v>
      </c>
      <c r="E1" s="1">
        <v>2</v>
      </c>
      <c r="F1" s="1">
        <v>3</v>
      </c>
      <c r="G1" s="1" t="s">
        <v>2</v>
      </c>
    </row>
    <row r="2" spans="1:7" x14ac:dyDescent="0.25">
      <c r="A2">
        <f>A1+1</f>
        <v>1</v>
      </c>
      <c r="B2" s="28" t="s">
        <v>146</v>
      </c>
      <c r="C2" s="28" t="s">
        <v>8</v>
      </c>
      <c r="D2" s="29">
        <v>246</v>
      </c>
      <c r="E2" s="29">
        <v>226</v>
      </c>
      <c r="F2" s="29">
        <v>256</v>
      </c>
      <c r="G2" s="30">
        <f t="shared" ref="G2" si="0">SUM(D2:F2)</f>
        <v>728</v>
      </c>
    </row>
    <row r="3" spans="1:7" x14ac:dyDescent="0.25">
      <c r="A3">
        <f t="shared" ref="A3:A66" si="1">A2+1</f>
        <v>2</v>
      </c>
      <c r="B3" t="s">
        <v>149</v>
      </c>
      <c r="C3" t="s">
        <v>8</v>
      </c>
      <c r="D3">
        <v>244</v>
      </c>
      <c r="E3">
        <v>226</v>
      </c>
      <c r="F3">
        <v>232</v>
      </c>
      <c r="G3">
        <v>702</v>
      </c>
    </row>
    <row r="4" spans="1:7" x14ac:dyDescent="0.25">
      <c r="A4">
        <f t="shared" si="1"/>
        <v>3</v>
      </c>
      <c r="B4" t="s">
        <v>147</v>
      </c>
      <c r="C4" t="s">
        <v>121</v>
      </c>
      <c r="D4">
        <v>255</v>
      </c>
      <c r="E4">
        <v>201</v>
      </c>
      <c r="F4">
        <v>179</v>
      </c>
      <c r="G4">
        <v>635</v>
      </c>
    </row>
    <row r="5" spans="1:7" x14ac:dyDescent="0.25">
      <c r="A5">
        <f t="shared" si="1"/>
        <v>4</v>
      </c>
      <c r="B5" t="s">
        <v>150</v>
      </c>
      <c r="C5" t="s">
        <v>3</v>
      </c>
      <c r="D5">
        <v>180</v>
      </c>
      <c r="E5">
        <v>227</v>
      </c>
      <c r="F5">
        <v>222</v>
      </c>
      <c r="G5">
        <v>629</v>
      </c>
    </row>
    <row r="6" spans="1:7" x14ac:dyDescent="0.25">
      <c r="A6">
        <f t="shared" si="1"/>
        <v>5</v>
      </c>
      <c r="B6" t="s">
        <v>151</v>
      </c>
      <c r="C6" t="s">
        <v>6</v>
      </c>
      <c r="D6">
        <v>181</v>
      </c>
      <c r="E6">
        <v>221</v>
      </c>
      <c r="F6">
        <v>226</v>
      </c>
      <c r="G6">
        <v>628</v>
      </c>
    </row>
    <row r="7" spans="1:7" x14ac:dyDescent="0.25">
      <c r="A7">
        <f t="shared" si="1"/>
        <v>6</v>
      </c>
      <c r="B7" t="s">
        <v>184</v>
      </c>
      <c r="C7" t="s">
        <v>55</v>
      </c>
      <c r="D7">
        <v>234</v>
      </c>
      <c r="E7">
        <v>210</v>
      </c>
      <c r="F7">
        <v>183</v>
      </c>
      <c r="G7">
        <v>627</v>
      </c>
    </row>
    <row r="8" spans="1:7" x14ac:dyDescent="0.25">
      <c r="A8">
        <f t="shared" si="1"/>
        <v>7</v>
      </c>
      <c r="B8" t="s">
        <v>166</v>
      </c>
      <c r="C8" t="s">
        <v>35</v>
      </c>
      <c r="D8">
        <v>188</v>
      </c>
      <c r="E8">
        <v>220</v>
      </c>
      <c r="F8">
        <v>185</v>
      </c>
      <c r="G8">
        <v>593</v>
      </c>
    </row>
    <row r="9" spans="1:7" x14ac:dyDescent="0.25">
      <c r="A9">
        <f t="shared" si="1"/>
        <v>8</v>
      </c>
      <c r="B9" t="s">
        <v>148</v>
      </c>
      <c r="C9" t="s">
        <v>9</v>
      </c>
      <c r="D9">
        <v>246</v>
      </c>
      <c r="E9">
        <v>172</v>
      </c>
      <c r="F9">
        <v>170</v>
      </c>
      <c r="G9">
        <v>588</v>
      </c>
    </row>
    <row r="10" spans="1:7" x14ac:dyDescent="0.25">
      <c r="A10">
        <f t="shared" si="1"/>
        <v>9</v>
      </c>
      <c r="B10" t="s">
        <v>234</v>
      </c>
      <c r="C10" t="s">
        <v>8</v>
      </c>
      <c r="D10">
        <v>156</v>
      </c>
      <c r="E10">
        <v>242</v>
      </c>
      <c r="F10">
        <v>181</v>
      </c>
      <c r="G10">
        <v>579</v>
      </c>
    </row>
    <row r="11" spans="1:7" x14ac:dyDescent="0.25">
      <c r="A11">
        <f t="shared" si="1"/>
        <v>10</v>
      </c>
      <c r="B11" t="s">
        <v>162</v>
      </c>
      <c r="C11" t="s">
        <v>35</v>
      </c>
      <c r="D11">
        <v>238</v>
      </c>
      <c r="E11">
        <v>179</v>
      </c>
      <c r="F11">
        <v>161</v>
      </c>
      <c r="G11">
        <v>578</v>
      </c>
    </row>
    <row r="12" spans="1:7" x14ac:dyDescent="0.25">
      <c r="A12">
        <f t="shared" si="1"/>
        <v>11</v>
      </c>
      <c r="B12" t="s">
        <v>165</v>
      </c>
      <c r="C12" t="s">
        <v>35</v>
      </c>
      <c r="D12">
        <v>180</v>
      </c>
      <c r="E12">
        <v>200</v>
      </c>
      <c r="F12">
        <v>191</v>
      </c>
      <c r="G12">
        <v>571</v>
      </c>
    </row>
    <row r="13" spans="1:7" x14ac:dyDescent="0.25">
      <c r="A13">
        <f t="shared" si="1"/>
        <v>12</v>
      </c>
      <c r="B13" t="s">
        <v>160</v>
      </c>
      <c r="C13" t="s">
        <v>27</v>
      </c>
      <c r="D13">
        <v>188</v>
      </c>
      <c r="E13">
        <v>202</v>
      </c>
      <c r="F13">
        <v>178</v>
      </c>
      <c r="G13">
        <v>568</v>
      </c>
    </row>
    <row r="14" spans="1:7" x14ac:dyDescent="0.25">
      <c r="A14">
        <f t="shared" si="1"/>
        <v>13</v>
      </c>
      <c r="B14" t="s">
        <v>183</v>
      </c>
      <c r="C14" t="s">
        <v>55</v>
      </c>
      <c r="D14">
        <v>172</v>
      </c>
      <c r="E14">
        <v>190</v>
      </c>
      <c r="F14">
        <v>203</v>
      </c>
      <c r="G14">
        <v>565</v>
      </c>
    </row>
    <row r="15" spans="1:7" x14ac:dyDescent="0.25">
      <c r="A15">
        <f t="shared" si="1"/>
        <v>14</v>
      </c>
      <c r="B15" t="s">
        <v>223</v>
      </c>
      <c r="C15" t="s">
        <v>114</v>
      </c>
      <c r="D15">
        <v>184</v>
      </c>
      <c r="E15">
        <v>206</v>
      </c>
      <c r="F15">
        <v>164</v>
      </c>
      <c r="G15">
        <v>554</v>
      </c>
    </row>
    <row r="16" spans="1:7" x14ac:dyDescent="0.25">
      <c r="A16">
        <f t="shared" si="1"/>
        <v>15</v>
      </c>
      <c r="B16" t="s">
        <v>220</v>
      </c>
      <c r="C16" t="s">
        <v>114</v>
      </c>
      <c r="D16">
        <v>196</v>
      </c>
      <c r="E16">
        <v>176</v>
      </c>
      <c r="F16">
        <v>171</v>
      </c>
      <c r="G16">
        <v>543</v>
      </c>
    </row>
    <row r="17" spans="1:7" x14ac:dyDescent="0.25">
      <c r="A17">
        <f t="shared" si="1"/>
        <v>16</v>
      </c>
      <c r="B17" t="s">
        <v>235</v>
      </c>
      <c r="C17" t="s">
        <v>8</v>
      </c>
      <c r="D17">
        <v>187</v>
      </c>
      <c r="E17">
        <v>124</v>
      </c>
      <c r="F17">
        <v>229</v>
      </c>
      <c r="G17">
        <v>540</v>
      </c>
    </row>
    <row r="18" spans="1:7" x14ac:dyDescent="0.25">
      <c r="A18">
        <f t="shared" si="1"/>
        <v>17</v>
      </c>
      <c r="B18" t="s">
        <v>194</v>
      </c>
      <c r="C18" t="s">
        <v>4</v>
      </c>
      <c r="D18">
        <v>155</v>
      </c>
      <c r="E18">
        <v>192</v>
      </c>
      <c r="F18">
        <v>192</v>
      </c>
      <c r="G18">
        <v>539</v>
      </c>
    </row>
    <row r="19" spans="1:7" x14ac:dyDescent="0.25">
      <c r="A19">
        <f t="shared" si="1"/>
        <v>18</v>
      </c>
      <c r="B19" t="s">
        <v>199</v>
      </c>
      <c r="C19" t="s">
        <v>78</v>
      </c>
      <c r="D19">
        <v>222</v>
      </c>
      <c r="E19">
        <v>169</v>
      </c>
      <c r="F19">
        <v>146</v>
      </c>
      <c r="G19">
        <v>537</v>
      </c>
    </row>
    <row r="20" spans="1:7" x14ac:dyDescent="0.25">
      <c r="A20">
        <f t="shared" si="1"/>
        <v>19</v>
      </c>
      <c r="B20" t="s">
        <v>172</v>
      </c>
      <c r="C20" t="s">
        <v>167</v>
      </c>
      <c r="D20" s="23">
        <v>210</v>
      </c>
      <c r="E20">
        <v>169</v>
      </c>
      <c r="F20">
        <v>154</v>
      </c>
      <c r="G20">
        <v>533</v>
      </c>
    </row>
    <row r="21" spans="1:7" x14ac:dyDescent="0.25">
      <c r="A21">
        <f t="shared" si="1"/>
        <v>20</v>
      </c>
      <c r="B21" t="s">
        <v>233</v>
      </c>
      <c r="C21" t="s">
        <v>5</v>
      </c>
      <c r="D21">
        <v>213</v>
      </c>
      <c r="E21">
        <v>179</v>
      </c>
      <c r="F21">
        <v>140</v>
      </c>
      <c r="G21">
        <v>532</v>
      </c>
    </row>
    <row r="22" spans="1:7" x14ac:dyDescent="0.25">
      <c r="A22">
        <f t="shared" si="1"/>
        <v>21</v>
      </c>
      <c r="B22" t="s">
        <v>175</v>
      </c>
      <c r="C22" t="s">
        <v>49</v>
      </c>
      <c r="D22">
        <v>162</v>
      </c>
      <c r="E22">
        <v>188</v>
      </c>
      <c r="F22">
        <v>181</v>
      </c>
      <c r="G22">
        <v>531</v>
      </c>
    </row>
    <row r="23" spans="1:7" x14ac:dyDescent="0.25">
      <c r="A23">
        <f t="shared" si="1"/>
        <v>22</v>
      </c>
      <c r="B23" t="s">
        <v>198</v>
      </c>
      <c r="C23" t="s">
        <v>78</v>
      </c>
      <c r="D23">
        <v>202</v>
      </c>
      <c r="E23">
        <v>139</v>
      </c>
      <c r="F23">
        <v>180</v>
      </c>
      <c r="G23">
        <v>521</v>
      </c>
    </row>
    <row r="24" spans="1:7" x14ac:dyDescent="0.25">
      <c r="A24">
        <f t="shared" si="1"/>
        <v>23</v>
      </c>
      <c r="B24" t="s">
        <v>161</v>
      </c>
      <c r="C24" t="s">
        <v>27</v>
      </c>
      <c r="D24">
        <v>170</v>
      </c>
      <c r="E24">
        <v>190</v>
      </c>
      <c r="F24">
        <v>160</v>
      </c>
      <c r="G24">
        <v>520</v>
      </c>
    </row>
    <row r="25" spans="1:7" x14ac:dyDescent="0.25">
      <c r="A25">
        <f t="shared" si="1"/>
        <v>24</v>
      </c>
      <c r="B25" t="s">
        <v>240</v>
      </c>
      <c r="C25" t="s">
        <v>3</v>
      </c>
      <c r="D25">
        <v>152</v>
      </c>
      <c r="E25">
        <v>158</v>
      </c>
      <c r="F25">
        <v>210</v>
      </c>
      <c r="G25">
        <v>520</v>
      </c>
    </row>
    <row r="26" spans="1:7" x14ac:dyDescent="0.25">
      <c r="A26">
        <f t="shared" si="1"/>
        <v>25</v>
      </c>
      <c r="B26" t="s">
        <v>154</v>
      </c>
      <c r="C26" t="s">
        <v>14</v>
      </c>
      <c r="D26">
        <v>168</v>
      </c>
      <c r="E26">
        <v>186</v>
      </c>
      <c r="F26">
        <v>165</v>
      </c>
      <c r="G26">
        <v>519</v>
      </c>
    </row>
    <row r="27" spans="1:7" x14ac:dyDescent="0.25">
      <c r="A27">
        <f t="shared" si="1"/>
        <v>26</v>
      </c>
      <c r="B27" t="s">
        <v>157</v>
      </c>
      <c r="C27" t="s">
        <v>27</v>
      </c>
      <c r="D27">
        <v>161</v>
      </c>
      <c r="E27">
        <v>164</v>
      </c>
      <c r="F27">
        <v>194</v>
      </c>
      <c r="G27">
        <v>519</v>
      </c>
    </row>
    <row r="28" spans="1:7" x14ac:dyDescent="0.25">
      <c r="A28">
        <f t="shared" si="1"/>
        <v>27</v>
      </c>
      <c r="B28" t="s">
        <v>177</v>
      </c>
      <c r="C28" t="s">
        <v>49</v>
      </c>
      <c r="D28">
        <v>178</v>
      </c>
      <c r="E28">
        <v>158</v>
      </c>
      <c r="F28">
        <v>182</v>
      </c>
      <c r="G28">
        <v>518</v>
      </c>
    </row>
    <row r="29" spans="1:7" x14ac:dyDescent="0.25">
      <c r="A29">
        <f t="shared" si="1"/>
        <v>28</v>
      </c>
      <c r="B29" t="s">
        <v>219</v>
      </c>
      <c r="C29" t="s">
        <v>114</v>
      </c>
      <c r="D29">
        <v>180</v>
      </c>
      <c r="E29">
        <v>159</v>
      </c>
      <c r="F29">
        <v>177</v>
      </c>
      <c r="G29">
        <v>516</v>
      </c>
    </row>
    <row r="30" spans="1:7" x14ac:dyDescent="0.25">
      <c r="A30">
        <f t="shared" si="1"/>
        <v>29</v>
      </c>
      <c r="B30" t="s">
        <v>195</v>
      </c>
      <c r="C30" t="s">
        <v>78</v>
      </c>
      <c r="D30">
        <v>183</v>
      </c>
      <c r="E30">
        <v>159</v>
      </c>
      <c r="F30">
        <v>172</v>
      </c>
      <c r="G30">
        <v>514</v>
      </c>
    </row>
    <row r="31" spans="1:7" x14ac:dyDescent="0.25">
      <c r="A31">
        <f t="shared" si="1"/>
        <v>30</v>
      </c>
      <c r="B31" t="s">
        <v>179</v>
      </c>
      <c r="C31" t="s">
        <v>49</v>
      </c>
      <c r="D31">
        <v>162</v>
      </c>
      <c r="E31">
        <v>164</v>
      </c>
      <c r="F31">
        <v>184</v>
      </c>
      <c r="G31">
        <v>510</v>
      </c>
    </row>
    <row r="32" spans="1:7" x14ac:dyDescent="0.25">
      <c r="A32">
        <f t="shared" si="1"/>
        <v>31</v>
      </c>
      <c r="B32" t="s">
        <v>212</v>
      </c>
      <c r="C32" t="s">
        <v>108</v>
      </c>
      <c r="D32">
        <v>157</v>
      </c>
      <c r="E32">
        <v>204</v>
      </c>
      <c r="F32">
        <v>149</v>
      </c>
      <c r="G32">
        <v>510</v>
      </c>
    </row>
    <row r="33" spans="1:7" x14ac:dyDescent="0.25">
      <c r="A33">
        <f t="shared" si="1"/>
        <v>32</v>
      </c>
      <c r="B33" t="s">
        <v>158</v>
      </c>
      <c r="C33" t="s">
        <v>27</v>
      </c>
      <c r="D33">
        <v>190</v>
      </c>
      <c r="E33">
        <v>161</v>
      </c>
      <c r="F33">
        <v>156</v>
      </c>
      <c r="G33">
        <v>507</v>
      </c>
    </row>
    <row r="34" spans="1:7" x14ac:dyDescent="0.25">
      <c r="A34">
        <f t="shared" si="1"/>
        <v>33</v>
      </c>
      <c r="B34" t="s">
        <v>180</v>
      </c>
      <c r="C34" t="s">
        <v>55</v>
      </c>
      <c r="D34">
        <v>183</v>
      </c>
      <c r="E34">
        <v>159</v>
      </c>
      <c r="F34">
        <v>164</v>
      </c>
      <c r="G34">
        <v>506</v>
      </c>
    </row>
    <row r="35" spans="1:7" x14ac:dyDescent="0.25">
      <c r="A35">
        <f t="shared" si="1"/>
        <v>34</v>
      </c>
      <c r="B35" t="s">
        <v>236</v>
      </c>
      <c r="C35" t="s">
        <v>8</v>
      </c>
      <c r="D35">
        <v>183</v>
      </c>
      <c r="E35">
        <v>161</v>
      </c>
      <c r="F35">
        <v>158</v>
      </c>
      <c r="G35">
        <v>502</v>
      </c>
    </row>
    <row r="36" spans="1:7" x14ac:dyDescent="0.25">
      <c r="A36">
        <f t="shared" si="1"/>
        <v>35</v>
      </c>
      <c r="B36" t="s">
        <v>237</v>
      </c>
      <c r="C36" t="s">
        <v>3</v>
      </c>
      <c r="D36">
        <v>159</v>
      </c>
      <c r="E36">
        <v>149</v>
      </c>
      <c r="F36">
        <v>189</v>
      </c>
      <c r="G36">
        <v>497</v>
      </c>
    </row>
    <row r="37" spans="1:7" x14ac:dyDescent="0.25">
      <c r="A37">
        <f t="shared" si="1"/>
        <v>36</v>
      </c>
      <c r="B37" t="s">
        <v>156</v>
      </c>
      <c r="C37" t="s">
        <v>14</v>
      </c>
      <c r="D37">
        <v>140</v>
      </c>
      <c r="E37">
        <v>178</v>
      </c>
      <c r="F37">
        <v>171</v>
      </c>
      <c r="G37">
        <v>489</v>
      </c>
    </row>
    <row r="38" spans="1:7" x14ac:dyDescent="0.25">
      <c r="A38">
        <f t="shared" si="1"/>
        <v>37</v>
      </c>
      <c r="B38" t="s">
        <v>211</v>
      </c>
      <c r="C38" t="s">
        <v>7</v>
      </c>
      <c r="D38">
        <v>177</v>
      </c>
      <c r="E38">
        <v>144</v>
      </c>
      <c r="F38">
        <v>167</v>
      </c>
      <c r="G38">
        <v>488</v>
      </c>
    </row>
    <row r="39" spans="1:7" x14ac:dyDescent="0.25">
      <c r="A39">
        <f t="shared" si="1"/>
        <v>38</v>
      </c>
      <c r="B39" t="s">
        <v>163</v>
      </c>
      <c r="C39" t="s">
        <v>35</v>
      </c>
      <c r="D39">
        <v>203</v>
      </c>
      <c r="E39">
        <v>148</v>
      </c>
      <c r="F39">
        <v>136</v>
      </c>
      <c r="G39">
        <v>487</v>
      </c>
    </row>
    <row r="40" spans="1:7" x14ac:dyDescent="0.25">
      <c r="A40">
        <f t="shared" si="1"/>
        <v>39</v>
      </c>
      <c r="B40" t="s">
        <v>178</v>
      </c>
      <c r="C40" t="s">
        <v>49</v>
      </c>
      <c r="D40">
        <v>144</v>
      </c>
      <c r="E40">
        <v>178</v>
      </c>
      <c r="F40">
        <v>161</v>
      </c>
      <c r="G40">
        <v>483</v>
      </c>
    </row>
    <row r="41" spans="1:7" x14ac:dyDescent="0.25">
      <c r="A41">
        <f t="shared" si="1"/>
        <v>40</v>
      </c>
      <c r="B41" t="s">
        <v>207</v>
      </c>
      <c r="C41" t="s">
        <v>9</v>
      </c>
      <c r="D41">
        <v>171</v>
      </c>
      <c r="E41">
        <v>180</v>
      </c>
      <c r="F41">
        <v>132</v>
      </c>
      <c r="G41">
        <v>483</v>
      </c>
    </row>
    <row r="42" spans="1:7" x14ac:dyDescent="0.25">
      <c r="A42">
        <f t="shared" si="1"/>
        <v>41</v>
      </c>
      <c r="B42" t="s">
        <v>155</v>
      </c>
      <c r="C42" t="s">
        <v>14</v>
      </c>
      <c r="D42">
        <v>153</v>
      </c>
      <c r="E42">
        <v>168</v>
      </c>
      <c r="F42">
        <v>161</v>
      </c>
      <c r="G42">
        <v>482</v>
      </c>
    </row>
    <row r="43" spans="1:7" x14ac:dyDescent="0.25">
      <c r="A43">
        <f t="shared" si="1"/>
        <v>42</v>
      </c>
      <c r="B43" t="s">
        <v>190</v>
      </c>
      <c r="C43" t="s">
        <v>4</v>
      </c>
      <c r="D43">
        <v>140</v>
      </c>
      <c r="E43">
        <v>172</v>
      </c>
      <c r="F43">
        <v>169</v>
      </c>
      <c r="G43">
        <v>481</v>
      </c>
    </row>
    <row r="44" spans="1:7" x14ac:dyDescent="0.25">
      <c r="A44">
        <f t="shared" si="1"/>
        <v>43</v>
      </c>
      <c r="B44" t="s">
        <v>181</v>
      </c>
      <c r="C44" t="s">
        <v>55</v>
      </c>
      <c r="D44">
        <v>145</v>
      </c>
      <c r="E44">
        <v>160</v>
      </c>
      <c r="F44">
        <v>173</v>
      </c>
      <c r="G44">
        <v>478</v>
      </c>
    </row>
    <row r="45" spans="1:7" x14ac:dyDescent="0.25">
      <c r="A45">
        <f t="shared" si="1"/>
        <v>44</v>
      </c>
      <c r="B45" t="s">
        <v>204</v>
      </c>
      <c r="C45" t="s">
        <v>9</v>
      </c>
      <c r="D45">
        <v>181</v>
      </c>
      <c r="E45">
        <v>145</v>
      </c>
      <c r="F45">
        <v>152</v>
      </c>
      <c r="G45">
        <v>478</v>
      </c>
    </row>
    <row r="46" spans="1:7" x14ac:dyDescent="0.25">
      <c r="A46">
        <f t="shared" si="1"/>
        <v>45</v>
      </c>
      <c r="B46" t="s">
        <v>216</v>
      </c>
      <c r="C46" t="s">
        <v>108</v>
      </c>
      <c r="D46">
        <v>161</v>
      </c>
      <c r="E46">
        <v>169</v>
      </c>
      <c r="F46">
        <v>145</v>
      </c>
      <c r="G46">
        <v>475</v>
      </c>
    </row>
    <row r="47" spans="1:7" x14ac:dyDescent="0.25">
      <c r="A47">
        <f t="shared" si="1"/>
        <v>46</v>
      </c>
      <c r="B47" t="s">
        <v>159</v>
      </c>
      <c r="C47" t="s">
        <v>27</v>
      </c>
      <c r="D47">
        <v>167</v>
      </c>
      <c r="E47">
        <v>161</v>
      </c>
      <c r="F47">
        <v>146</v>
      </c>
      <c r="G47">
        <v>474</v>
      </c>
    </row>
    <row r="48" spans="1:7" x14ac:dyDescent="0.25">
      <c r="A48">
        <f t="shared" si="1"/>
        <v>47</v>
      </c>
      <c r="B48" t="s">
        <v>222</v>
      </c>
      <c r="C48" t="s">
        <v>114</v>
      </c>
      <c r="D48" s="23">
        <v>121</v>
      </c>
      <c r="E48">
        <v>174</v>
      </c>
      <c r="F48">
        <v>173</v>
      </c>
      <c r="G48">
        <v>468</v>
      </c>
    </row>
    <row r="49" spans="1:7" x14ac:dyDescent="0.25">
      <c r="A49">
        <f t="shared" si="1"/>
        <v>48</v>
      </c>
      <c r="B49" t="s">
        <v>221</v>
      </c>
      <c r="C49" t="s">
        <v>114</v>
      </c>
      <c r="D49">
        <v>182</v>
      </c>
      <c r="E49">
        <v>140</v>
      </c>
      <c r="F49">
        <v>145</v>
      </c>
      <c r="G49">
        <v>467</v>
      </c>
    </row>
    <row r="50" spans="1:7" x14ac:dyDescent="0.25">
      <c r="A50">
        <f t="shared" si="1"/>
        <v>49</v>
      </c>
      <c r="B50" t="s">
        <v>206</v>
      </c>
      <c r="C50" t="s">
        <v>9</v>
      </c>
      <c r="D50">
        <v>145</v>
      </c>
      <c r="E50">
        <v>137</v>
      </c>
      <c r="F50">
        <v>181</v>
      </c>
      <c r="G50">
        <v>463</v>
      </c>
    </row>
    <row r="51" spans="1:7" x14ac:dyDescent="0.25">
      <c r="A51">
        <f t="shared" si="1"/>
        <v>50</v>
      </c>
      <c r="B51" t="s">
        <v>231</v>
      </c>
      <c r="C51" t="s">
        <v>5</v>
      </c>
      <c r="D51">
        <v>141</v>
      </c>
      <c r="E51">
        <v>139</v>
      </c>
      <c r="F51">
        <v>178</v>
      </c>
      <c r="G51">
        <v>458</v>
      </c>
    </row>
    <row r="52" spans="1:7" x14ac:dyDescent="0.25">
      <c r="A52">
        <f t="shared" si="1"/>
        <v>51</v>
      </c>
      <c r="B52" t="s">
        <v>232</v>
      </c>
      <c r="C52" t="s">
        <v>5</v>
      </c>
      <c r="D52">
        <v>156</v>
      </c>
      <c r="E52">
        <v>148</v>
      </c>
      <c r="F52">
        <v>149</v>
      </c>
      <c r="G52">
        <v>453</v>
      </c>
    </row>
    <row r="53" spans="1:7" x14ac:dyDescent="0.25">
      <c r="A53">
        <f t="shared" si="1"/>
        <v>52</v>
      </c>
      <c r="B53" t="s">
        <v>193</v>
      </c>
      <c r="C53" t="s">
        <v>4</v>
      </c>
      <c r="D53">
        <v>149</v>
      </c>
      <c r="E53">
        <v>179</v>
      </c>
      <c r="F53">
        <v>124</v>
      </c>
      <c r="G53">
        <v>452</v>
      </c>
    </row>
    <row r="54" spans="1:7" x14ac:dyDescent="0.25">
      <c r="A54">
        <f t="shared" si="1"/>
        <v>53</v>
      </c>
      <c r="B54" t="s">
        <v>182</v>
      </c>
      <c r="C54" t="s">
        <v>55</v>
      </c>
      <c r="D54">
        <v>129</v>
      </c>
      <c r="E54">
        <v>169</v>
      </c>
      <c r="F54">
        <v>152</v>
      </c>
      <c r="G54">
        <v>450</v>
      </c>
    </row>
    <row r="55" spans="1:7" x14ac:dyDescent="0.25">
      <c r="A55">
        <f t="shared" si="1"/>
        <v>54</v>
      </c>
      <c r="B55" t="s">
        <v>227</v>
      </c>
      <c r="C55" t="s">
        <v>121</v>
      </c>
      <c r="D55">
        <v>137</v>
      </c>
      <c r="E55">
        <v>161</v>
      </c>
      <c r="F55">
        <v>134</v>
      </c>
      <c r="G55">
        <v>432</v>
      </c>
    </row>
    <row r="56" spans="1:7" x14ac:dyDescent="0.25">
      <c r="A56">
        <f t="shared" si="1"/>
        <v>55</v>
      </c>
      <c r="B56" t="s">
        <v>164</v>
      </c>
      <c r="C56" t="s">
        <v>35</v>
      </c>
      <c r="D56">
        <v>117</v>
      </c>
      <c r="E56">
        <v>162</v>
      </c>
      <c r="F56">
        <v>144</v>
      </c>
      <c r="G56">
        <v>423</v>
      </c>
    </row>
    <row r="57" spans="1:7" x14ac:dyDescent="0.25">
      <c r="A57">
        <f t="shared" si="1"/>
        <v>56</v>
      </c>
      <c r="B57" t="s">
        <v>192</v>
      </c>
      <c r="C57" t="s">
        <v>4</v>
      </c>
      <c r="D57">
        <v>150</v>
      </c>
      <c r="E57">
        <v>149</v>
      </c>
      <c r="F57">
        <v>114</v>
      </c>
      <c r="G57">
        <v>413</v>
      </c>
    </row>
    <row r="58" spans="1:7" x14ac:dyDescent="0.25">
      <c r="A58">
        <f t="shared" si="1"/>
        <v>57</v>
      </c>
      <c r="B58" t="s">
        <v>215</v>
      </c>
      <c r="C58" t="s">
        <v>108</v>
      </c>
      <c r="D58">
        <v>118</v>
      </c>
      <c r="E58">
        <v>146</v>
      </c>
      <c r="F58">
        <v>149</v>
      </c>
      <c r="G58">
        <v>413</v>
      </c>
    </row>
    <row r="59" spans="1:7" x14ac:dyDescent="0.25">
      <c r="A59">
        <f t="shared" si="1"/>
        <v>58</v>
      </c>
      <c r="B59" t="s">
        <v>229</v>
      </c>
      <c r="C59" t="s">
        <v>5</v>
      </c>
      <c r="D59">
        <v>150</v>
      </c>
      <c r="E59">
        <v>127</v>
      </c>
      <c r="F59">
        <v>132</v>
      </c>
      <c r="G59">
        <v>409</v>
      </c>
    </row>
    <row r="60" spans="1:7" x14ac:dyDescent="0.25">
      <c r="A60">
        <f t="shared" si="1"/>
        <v>59</v>
      </c>
      <c r="B60" t="s">
        <v>153</v>
      </c>
      <c r="C60" t="s">
        <v>14</v>
      </c>
      <c r="D60">
        <v>139</v>
      </c>
      <c r="E60">
        <v>147</v>
      </c>
      <c r="F60">
        <v>122</v>
      </c>
      <c r="G60">
        <v>408</v>
      </c>
    </row>
    <row r="61" spans="1:7" x14ac:dyDescent="0.25">
      <c r="A61">
        <f t="shared" si="1"/>
        <v>60</v>
      </c>
      <c r="B61" t="s">
        <v>168</v>
      </c>
      <c r="C61" t="s">
        <v>167</v>
      </c>
      <c r="D61">
        <v>123</v>
      </c>
      <c r="E61">
        <v>141</v>
      </c>
      <c r="F61">
        <v>144</v>
      </c>
      <c r="G61">
        <v>408</v>
      </c>
    </row>
    <row r="62" spans="1:7" x14ac:dyDescent="0.25">
      <c r="A62">
        <f t="shared" si="1"/>
        <v>61</v>
      </c>
      <c r="B62" t="s">
        <v>238</v>
      </c>
      <c r="C62" t="s">
        <v>3</v>
      </c>
      <c r="D62">
        <v>113</v>
      </c>
      <c r="E62">
        <v>113</v>
      </c>
      <c r="F62">
        <v>173</v>
      </c>
      <c r="G62">
        <v>399</v>
      </c>
    </row>
    <row r="63" spans="1:7" x14ac:dyDescent="0.25">
      <c r="A63">
        <f t="shared" si="1"/>
        <v>62</v>
      </c>
      <c r="B63" t="s">
        <v>188</v>
      </c>
      <c r="C63" t="s">
        <v>61</v>
      </c>
      <c r="D63">
        <v>129</v>
      </c>
      <c r="E63">
        <v>144</v>
      </c>
      <c r="F63">
        <v>124</v>
      </c>
      <c r="G63">
        <v>397</v>
      </c>
    </row>
    <row r="64" spans="1:7" x14ac:dyDescent="0.25">
      <c r="A64">
        <f t="shared" si="1"/>
        <v>63</v>
      </c>
      <c r="B64" t="s">
        <v>191</v>
      </c>
      <c r="C64" t="s">
        <v>4</v>
      </c>
      <c r="D64">
        <v>147</v>
      </c>
      <c r="E64">
        <v>91</v>
      </c>
      <c r="F64">
        <v>151</v>
      </c>
      <c r="G64">
        <v>389</v>
      </c>
    </row>
    <row r="65" spans="1:7" x14ac:dyDescent="0.25">
      <c r="A65">
        <f t="shared" si="1"/>
        <v>64</v>
      </c>
      <c r="B65" t="s">
        <v>210</v>
      </c>
      <c r="C65" t="s">
        <v>7</v>
      </c>
      <c r="D65">
        <v>125</v>
      </c>
      <c r="E65">
        <v>147</v>
      </c>
      <c r="F65">
        <v>117</v>
      </c>
      <c r="G65">
        <v>389</v>
      </c>
    </row>
    <row r="66" spans="1:7" x14ac:dyDescent="0.25">
      <c r="A66">
        <f t="shared" si="1"/>
        <v>65</v>
      </c>
      <c r="B66" t="s">
        <v>230</v>
      </c>
      <c r="C66" t="s">
        <v>5</v>
      </c>
      <c r="D66">
        <v>128</v>
      </c>
      <c r="E66">
        <v>109</v>
      </c>
      <c r="F66">
        <v>147</v>
      </c>
      <c r="G66">
        <v>384</v>
      </c>
    </row>
    <row r="67" spans="1:7" x14ac:dyDescent="0.25">
      <c r="A67">
        <f t="shared" ref="A67:A95" si="2">A66+1</f>
        <v>66</v>
      </c>
      <c r="B67" t="s">
        <v>171</v>
      </c>
      <c r="C67" t="s">
        <v>167</v>
      </c>
      <c r="D67">
        <v>116</v>
      </c>
      <c r="E67">
        <v>111</v>
      </c>
      <c r="F67">
        <v>150</v>
      </c>
      <c r="G67">
        <v>377</v>
      </c>
    </row>
    <row r="68" spans="1:7" x14ac:dyDescent="0.25">
      <c r="A68">
        <f t="shared" si="2"/>
        <v>67</v>
      </c>
      <c r="B68" t="s">
        <v>205</v>
      </c>
      <c r="C68" t="s">
        <v>9</v>
      </c>
      <c r="D68">
        <v>122</v>
      </c>
      <c r="E68">
        <v>102</v>
      </c>
      <c r="F68">
        <v>137</v>
      </c>
      <c r="G68">
        <v>361</v>
      </c>
    </row>
    <row r="69" spans="1:7" x14ac:dyDescent="0.25">
      <c r="A69">
        <f t="shared" si="2"/>
        <v>68</v>
      </c>
      <c r="B69" t="s">
        <v>176</v>
      </c>
      <c r="C69" t="s">
        <v>49</v>
      </c>
      <c r="D69">
        <v>124</v>
      </c>
      <c r="E69">
        <v>115</v>
      </c>
      <c r="F69">
        <v>120</v>
      </c>
      <c r="G69">
        <v>359</v>
      </c>
    </row>
    <row r="70" spans="1:7" x14ac:dyDescent="0.25">
      <c r="A70">
        <f t="shared" si="2"/>
        <v>69</v>
      </c>
      <c r="B70" t="s">
        <v>226</v>
      </c>
      <c r="C70" t="s">
        <v>121</v>
      </c>
      <c r="D70">
        <v>126</v>
      </c>
      <c r="E70">
        <v>109</v>
      </c>
      <c r="F70">
        <v>117</v>
      </c>
      <c r="G70">
        <v>352</v>
      </c>
    </row>
    <row r="71" spans="1:7" x14ac:dyDescent="0.25">
      <c r="A71">
        <f t="shared" si="2"/>
        <v>70</v>
      </c>
      <c r="B71" t="s">
        <v>189</v>
      </c>
      <c r="C71" t="s">
        <v>61</v>
      </c>
      <c r="D71">
        <v>124</v>
      </c>
      <c r="E71">
        <v>95</v>
      </c>
      <c r="F71">
        <v>113</v>
      </c>
      <c r="G71">
        <v>332</v>
      </c>
    </row>
    <row r="72" spans="1:7" x14ac:dyDescent="0.25">
      <c r="A72">
        <f t="shared" si="2"/>
        <v>71</v>
      </c>
      <c r="B72" t="s">
        <v>201</v>
      </c>
      <c r="C72" t="s">
        <v>6</v>
      </c>
      <c r="D72">
        <v>91</v>
      </c>
      <c r="E72">
        <v>112</v>
      </c>
      <c r="F72">
        <v>125</v>
      </c>
      <c r="G72">
        <v>328</v>
      </c>
    </row>
    <row r="73" spans="1:7" x14ac:dyDescent="0.25">
      <c r="A73">
        <f t="shared" si="2"/>
        <v>72</v>
      </c>
      <c r="B73" t="s">
        <v>185</v>
      </c>
      <c r="C73" t="s">
        <v>61</v>
      </c>
      <c r="D73">
        <v>102</v>
      </c>
      <c r="E73">
        <v>101</v>
      </c>
      <c r="F73">
        <v>116</v>
      </c>
      <c r="G73">
        <v>319</v>
      </c>
    </row>
    <row r="74" spans="1:7" x14ac:dyDescent="0.25">
      <c r="A74">
        <f t="shared" si="2"/>
        <v>73</v>
      </c>
      <c r="B74" t="s">
        <v>152</v>
      </c>
      <c r="C74" t="s">
        <v>14</v>
      </c>
      <c r="D74">
        <v>103</v>
      </c>
      <c r="E74">
        <v>105</v>
      </c>
      <c r="F74">
        <v>107</v>
      </c>
      <c r="G74">
        <v>315</v>
      </c>
    </row>
    <row r="75" spans="1:7" x14ac:dyDescent="0.25">
      <c r="A75">
        <f t="shared" si="2"/>
        <v>74</v>
      </c>
      <c r="B75" t="s">
        <v>239</v>
      </c>
      <c r="C75" t="s">
        <v>3</v>
      </c>
      <c r="D75">
        <v>103</v>
      </c>
      <c r="E75">
        <v>110</v>
      </c>
      <c r="F75">
        <v>97</v>
      </c>
      <c r="G75">
        <v>310</v>
      </c>
    </row>
    <row r="76" spans="1:7" x14ac:dyDescent="0.25">
      <c r="A76">
        <f t="shared" si="2"/>
        <v>75</v>
      </c>
      <c r="B76" t="s">
        <v>208</v>
      </c>
      <c r="C76" t="s">
        <v>7</v>
      </c>
      <c r="D76">
        <v>86</v>
      </c>
      <c r="E76">
        <v>95</v>
      </c>
      <c r="F76">
        <v>127</v>
      </c>
      <c r="G76">
        <v>308</v>
      </c>
    </row>
    <row r="77" spans="1:7" x14ac:dyDescent="0.25">
      <c r="A77">
        <f t="shared" si="2"/>
        <v>76</v>
      </c>
      <c r="B77" t="s">
        <v>225</v>
      </c>
      <c r="C77" t="s">
        <v>121</v>
      </c>
      <c r="D77">
        <v>116</v>
      </c>
      <c r="E77">
        <v>102</v>
      </c>
      <c r="F77">
        <v>86</v>
      </c>
      <c r="G77">
        <v>304</v>
      </c>
    </row>
    <row r="78" spans="1:7" x14ac:dyDescent="0.25">
      <c r="A78">
        <f t="shared" si="2"/>
        <v>77</v>
      </c>
      <c r="B78" t="s">
        <v>203</v>
      </c>
      <c r="C78" t="s">
        <v>6</v>
      </c>
      <c r="D78">
        <v>99</v>
      </c>
      <c r="E78">
        <v>89</v>
      </c>
      <c r="F78">
        <v>104</v>
      </c>
      <c r="G78">
        <v>292</v>
      </c>
    </row>
    <row r="79" spans="1:7" x14ac:dyDescent="0.25">
      <c r="A79">
        <f t="shared" si="2"/>
        <v>78</v>
      </c>
      <c r="B79" t="s">
        <v>186</v>
      </c>
      <c r="C79" t="s">
        <v>61</v>
      </c>
      <c r="D79">
        <v>98</v>
      </c>
      <c r="E79">
        <v>63</v>
      </c>
      <c r="F79">
        <v>107</v>
      </c>
      <c r="G79">
        <v>268</v>
      </c>
    </row>
    <row r="80" spans="1:7" x14ac:dyDescent="0.25">
      <c r="A80">
        <f t="shared" si="2"/>
        <v>79</v>
      </c>
      <c r="B80" t="s">
        <v>209</v>
      </c>
      <c r="C80" t="s">
        <v>7</v>
      </c>
      <c r="D80">
        <v>93</v>
      </c>
      <c r="E80">
        <v>94</v>
      </c>
      <c r="F80">
        <v>75</v>
      </c>
      <c r="G80">
        <v>262</v>
      </c>
    </row>
    <row r="81" spans="1:7" x14ac:dyDescent="0.25">
      <c r="A81">
        <f t="shared" si="2"/>
        <v>80</v>
      </c>
      <c r="B81" t="s">
        <v>202</v>
      </c>
      <c r="C81" t="s">
        <v>6</v>
      </c>
      <c r="D81">
        <v>95</v>
      </c>
      <c r="E81">
        <v>84</v>
      </c>
      <c r="F81">
        <v>77</v>
      </c>
      <c r="G81">
        <v>256</v>
      </c>
    </row>
    <row r="82" spans="1:7" x14ac:dyDescent="0.25">
      <c r="A82">
        <f t="shared" si="2"/>
        <v>81</v>
      </c>
      <c r="B82" t="s">
        <v>214</v>
      </c>
      <c r="C82" t="s">
        <v>108</v>
      </c>
      <c r="D82">
        <v>141</v>
      </c>
      <c r="E82">
        <v>110</v>
      </c>
      <c r="G82">
        <v>251</v>
      </c>
    </row>
    <row r="83" spans="1:7" x14ac:dyDescent="0.25">
      <c r="A83">
        <f t="shared" si="2"/>
        <v>82</v>
      </c>
      <c r="B83" t="s">
        <v>187</v>
      </c>
      <c r="C83" t="s">
        <v>61</v>
      </c>
      <c r="D83">
        <v>87</v>
      </c>
      <c r="E83">
        <v>59</v>
      </c>
      <c r="F83">
        <v>102</v>
      </c>
      <c r="G83">
        <v>248</v>
      </c>
    </row>
    <row r="84" spans="1:7" x14ac:dyDescent="0.25">
      <c r="A84">
        <f t="shared" si="2"/>
        <v>83</v>
      </c>
      <c r="B84" t="s">
        <v>173</v>
      </c>
      <c r="C84" t="s">
        <v>167</v>
      </c>
      <c r="E84">
        <v>117</v>
      </c>
      <c r="F84">
        <v>126</v>
      </c>
      <c r="G84">
        <v>243</v>
      </c>
    </row>
    <row r="85" spans="1:7" x14ac:dyDescent="0.25">
      <c r="A85">
        <f t="shared" si="2"/>
        <v>84</v>
      </c>
      <c r="B85" t="s">
        <v>213</v>
      </c>
      <c r="C85" t="s">
        <v>108</v>
      </c>
      <c r="D85" s="23">
        <v>102</v>
      </c>
      <c r="F85">
        <v>139</v>
      </c>
      <c r="G85">
        <v>241</v>
      </c>
    </row>
    <row r="86" spans="1:7" x14ac:dyDescent="0.25">
      <c r="A86">
        <f t="shared" si="2"/>
        <v>85</v>
      </c>
      <c r="B86" t="s">
        <v>197</v>
      </c>
      <c r="C86" t="s">
        <v>78</v>
      </c>
      <c r="D86">
        <v>104</v>
      </c>
      <c r="F86">
        <v>115</v>
      </c>
      <c r="G86">
        <v>219</v>
      </c>
    </row>
    <row r="87" spans="1:7" x14ac:dyDescent="0.25">
      <c r="A87">
        <f t="shared" si="2"/>
        <v>86</v>
      </c>
      <c r="B87" t="s">
        <v>200</v>
      </c>
      <c r="C87" t="s">
        <v>78</v>
      </c>
      <c r="E87">
        <v>118</v>
      </c>
      <c r="F87" s="23">
        <v>90</v>
      </c>
      <c r="G87">
        <v>208</v>
      </c>
    </row>
    <row r="88" spans="1:7" x14ac:dyDescent="0.25">
      <c r="A88">
        <f t="shared" si="2"/>
        <v>87</v>
      </c>
      <c r="B88" t="s">
        <v>169</v>
      </c>
      <c r="C88" t="s">
        <v>167</v>
      </c>
      <c r="D88">
        <v>104</v>
      </c>
      <c r="F88">
        <v>102</v>
      </c>
      <c r="G88">
        <v>206</v>
      </c>
    </row>
    <row r="89" spans="1:7" x14ac:dyDescent="0.25">
      <c r="A89">
        <f t="shared" si="2"/>
        <v>88</v>
      </c>
      <c r="B89" t="s">
        <v>196</v>
      </c>
      <c r="C89" t="s">
        <v>78</v>
      </c>
      <c r="D89">
        <v>106</v>
      </c>
      <c r="E89" s="23">
        <v>92</v>
      </c>
      <c r="G89">
        <v>198</v>
      </c>
    </row>
    <row r="90" spans="1:7" x14ac:dyDescent="0.25">
      <c r="A90">
        <f t="shared" si="2"/>
        <v>89</v>
      </c>
      <c r="B90" t="s">
        <v>224</v>
      </c>
      <c r="C90" t="s">
        <v>121</v>
      </c>
      <c r="D90">
        <v>114</v>
      </c>
      <c r="F90">
        <v>65</v>
      </c>
      <c r="G90">
        <v>179</v>
      </c>
    </row>
    <row r="91" spans="1:7" x14ac:dyDescent="0.25">
      <c r="A91">
        <f t="shared" si="2"/>
        <v>90</v>
      </c>
      <c r="B91" t="s">
        <v>217</v>
      </c>
      <c r="C91" t="s">
        <v>108</v>
      </c>
      <c r="E91" t="s">
        <v>26</v>
      </c>
      <c r="F91">
        <v>141</v>
      </c>
      <c r="G91">
        <v>141</v>
      </c>
    </row>
    <row r="92" spans="1:7" x14ac:dyDescent="0.25">
      <c r="A92">
        <f t="shared" si="2"/>
        <v>91</v>
      </c>
      <c r="B92" t="s">
        <v>218</v>
      </c>
      <c r="C92" t="s">
        <v>108</v>
      </c>
      <c r="E92">
        <v>112</v>
      </c>
      <c r="G92">
        <v>112</v>
      </c>
    </row>
    <row r="93" spans="1:7" x14ac:dyDescent="0.25">
      <c r="A93">
        <f t="shared" si="2"/>
        <v>92</v>
      </c>
      <c r="B93" t="s">
        <v>174</v>
      </c>
      <c r="C93" t="s">
        <v>167</v>
      </c>
      <c r="E93">
        <v>110</v>
      </c>
      <c r="G93">
        <v>110</v>
      </c>
    </row>
    <row r="94" spans="1:7" x14ac:dyDescent="0.25">
      <c r="A94">
        <f t="shared" si="2"/>
        <v>93</v>
      </c>
      <c r="B94" t="s">
        <v>170</v>
      </c>
      <c r="C94" t="s">
        <v>167</v>
      </c>
      <c r="D94">
        <v>107</v>
      </c>
      <c r="G94">
        <v>107</v>
      </c>
    </row>
    <row r="95" spans="1:7" x14ac:dyDescent="0.25">
      <c r="A95">
        <f t="shared" si="2"/>
        <v>94</v>
      </c>
      <c r="B95" t="s">
        <v>228</v>
      </c>
      <c r="C95" t="s">
        <v>121</v>
      </c>
      <c r="E95">
        <v>93</v>
      </c>
      <c r="G95">
        <v>93</v>
      </c>
    </row>
  </sheetData>
  <sortState ref="B2:H216">
    <sortCondition descending="1" ref="G2:G216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2" sqref="A1:B1048576"/>
    </sheetView>
  </sheetViews>
  <sheetFormatPr defaultRowHeight="15" x14ac:dyDescent="0.25"/>
  <cols>
    <col min="1" max="2" width="9.140625" style="25"/>
    <col min="3" max="3" width="17.5703125" bestFit="1" customWidth="1"/>
    <col min="4" max="4" width="15.42578125" bestFit="1" customWidth="1"/>
  </cols>
  <sheetData>
    <row r="1" spans="1:4" x14ac:dyDescent="0.25">
      <c r="A1" s="24" t="s">
        <v>13</v>
      </c>
      <c r="B1" s="24"/>
      <c r="C1" s="24"/>
      <c r="D1" s="24"/>
    </row>
    <row r="2" spans="1:4" x14ac:dyDescent="0.25">
      <c r="A2" s="25" t="s">
        <v>16</v>
      </c>
      <c r="B2" s="25">
        <v>289</v>
      </c>
      <c r="C2" t="s">
        <v>95</v>
      </c>
      <c r="D2" t="s">
        <v>6</v>
      </c>
    </row>
    <row r="3" spans="1:4" x14ac:dyDescent="0.25">
      <c r="A3" s="25" t="s">
        <v>18</v>
      </c>
      <c r="B3" s="25">
        <v>278</v>
      </c>
      <c r="C3" t="s">
        <v>127</v>
      </c>
      <c r="D3" t="s">
        <v>5</v>
      </c>
    </row>
    <row r="4" spans="1:4" x14ac:dyDescent="0.25">
      <c r="A4" s="25" t="s">
        <v>20</v>
      </c>
      <c r="B4" s="25">
        <v>277</v>
      </c>
      <c r="C4" t="s">
        <v>76</v>
      </c>
      <c r="D4" t="s">
        <v>72</v>
      </c>
    </row>
    <row r="5" spans="1:4" x14ac:dyDescent="0.25">
      <c r="A5" s="25" t="s">
        <v>22</v>
      </c>
      <c r="B5" s="25">
        <v>268</v>
      </c>
      <c r="C5" t="s">
        <v>56</v>
      </c>
      <c r="D5" t="s">
        <v>55</v>
      </c>
    </row>
    <row r="6" spans="1:4" x14ac:dyDescent="0.25">
      <c r="A6" s="25" t="s">
        <v>24</v>
      </c>
      <c r="B6" s="25">
        <v>267</v>
      </c>
      <c r="C6" t="s">
        <v>83</v>
      </c>
      <c r="D6" t="s">
        <v>78</v>
      </c>
    </row>
    <row r="8" spans="1:4" x14ac:dyDescent="0.25">
      <c r="A8" s="24" t="s">
        <v>25</v>
      </c>
      <c r="B8" s="24"/>
      <c r="C8" s="24"/>
      <c r="D8" s="24"/>
    </row>
    <row r="9" spans="1:4" x14ac:dyDescent="0.25">
      <c r="A9" s="25" t="s">
        <v>16</v>
      </c>
      <c r="B9" s="25">
        <v>741</v>
      </c>
      <c r="C9" t="s">
        <v>83</v>
      </c>
      <c r="D9" t="s">
        <v>78</v>
      </c>
    </row>
    <row r="10" spans="1:4" x14ac:dyDescent="0.25">
      <c r="A10" s="25" t="s">
        <v>18</v>
      </c>
      <c r="B10" s="25">
        <v>725</v>
      </c>
      <c r="C10" t="s">
        <v>95</v>
      </c>
      <c r="D10" t="s">
        <v>6</v>
      </c>
    </row>
    <row r="11" spans="1:4" x14ac:dyDescent="0.25">
      <c r="A11" s="25" t="s">
        <v>20</v>
      </c>
      <c r="B11" s="25">
        <v>716</v>
      </c>
      <c r="C11" t="s">
        <v>23</v>
      </c>
      <c r="D11" t="s">
        <v>14</v>
      </c>
    </row>
    <row r="12" spans="1:4" x14ac:dyDescent="0.25">
      <c r="A12" s="25" t="s">
        <v>22</v>
      </c>
      <c r="B12" s="25">
        <v>690</v>
      </c>
      <c r="C12" t="s">
        <v>105</v>
      </c>
      <c r="D12" t="s">
        <v>7</v>
      </c>
    </row>
    <row r="13" spans="1:4" x14ac:dyDescent="0.25">
      <c r="A13" s="25" t="s">
        <v>24</v>
      </c>
      <c r="B13" s="25">
        <v>684</v>
      </c>
      <c r="C13" t="s">
        <v>76</v>
      </c>
      <c r="D13" t="s">
        <v>72</v>
      </c>
    </row>
  </sheetData>
  <mergeCells count="2">
    <mergeCell ref="A1:D1"/>
    <mergeCell ref="A8:D8"/>
  </mergeCells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8" sqref="A8:E8"/>
    </sheetView>
  </sheetViews>
  <sheetFormatPr defaultRowHeight="15" x14ac:dyDescent="0.25"/>
  <cols>
    <col min="1" max="1" width="4.28515625" bestFit="1" customWidth="1"/>
    <col min="3" max="3" width="18.85546875" bestFit="1" customWidth="1"/>
  </cols>
  <sheetData>
    <row r="1" spans="1:5" x14ac:dyDescent="0.25">
      <c r="A1" s="24" t="s">
        <v>13</v>
      </c>
      <c r="B1" s="24"/>
      <c r="C1" s="24"/>
      <c r="D1" s="24"/>
      <c r="E1" s="24"/>
    </row>
    <row r="2" spans="1:5" x14ac:dyDescent="0.25">
      <c r="A2" t="s">
        <v>16</v>
      </c>
      <c r="B2">
        <v>256</v>
      </c>
      <c r="C2" t="s">
        <v>146</v>
      </c>
      <c r="D2" t="s">
        <v>8</v>
      </c>
    </row>
    <row r="3" spans="1:5" x14ac:dyDescent="0.25">
      <c r="A3" t="s">
        <v>18</v>
      </c>
      <c r="B3">
        <v>255</v>
      </c>
      <c r="C3" t="s">
        <v>147</v>
      </c>
      <c r="D3" t="s">
        <v>121</v>
      </c>
    </row>
    <row r="4" spans="1:5" x14ac:dyDescent="0.25">
      <c r="A4" t="s">
        <v>20</v>
      </c>
      <c r="B4">
        <v>246</v>
      </c>
      <c r="C4" t="s">
        <v>146</v>
      </c>
      <c r="D4" t="s">
        <v>8</v>
      </c>
    </row>
    <row r="5" spans="1:5" x14ac:dyDescent="0.25">
      <c r="A5" t="s">
        <v>22</v>
      </c>
      <c r="B5">
        <v>246</v>
      </c>
      <c r="C5" t="s">
        <v>148</v>
      </c>
      <c r="D5" t="s">
        <v>9</v>
      </c>
    </row>
    <row r="6" spans="1:5" x14ac:dyDescent="0.25">
      <c r="A6" t="s">
        <v>24</v>
      </c>
      <c r="B6">
        <v>244</v>
      </c>
      <c r="C6" t="s">
        <v>149</v>
      </c>
      <c r="D6" t="s">
        <v>8</v>
      </c>
    </row>
    <row r="8" spans="1:5" x14ac:dyDescent="0.25">
      <c r="A8" s="24" t="s">
        <v>25</v>
      </c>
      <c r="B8" s="24"/>
      <c r="C8" s="24"/>
      <c r="D8" s="24"/>
      <c r="E8" s="24"/>
    </row>
    <row r="9" spans="1:5" x14ac:dyDescent="0.25">
      <c r="A9" t="s">
        <v>16</v>
      </c>
      <c r="B9">
        <v>728</v>
      </c>
      <c r="C9" t="s">
        <v>146</v>
      </c>
      <c r="D9" t="s">
        <v>8</v>
      </c>
    </row>
    <row r="10" spans="1:5" x14ac:dyDescent="0.25">
      <c r="A10" t="s">
        <v>18</v>
      </c>
      <c r="B10">
        <v>702</v>
      </c>
      <c r="C10" t="s">
        <v>149</v>
      </c>
      <c r="D10" t="s">
        <v>8</v>
      </c>
    </row>
    <row r="11" spans="1:5" x14ac:dyDescent="0.25">
      <c r="A11" t="s">
        <v>20</v>
      </c>
      <c r="B11">
        <v>635</v>
      </c>
      <c r="C11" t="s">
        <v>147</v>
      </c>
      <c r="D11" t="s">
        <v>121</v>
      </c>
    </row>
    <row r="12" spans="1:5" x14ac:dyDescent="0.25">
      <c r="A12" t="s">
        <v>22</v>
      </c>
      <c r="B12">
        <v>629</v>
      </c>
      <c r="C12" t="s">
        <v>150</v>
      </c>
      <c r="D12" t="s">
        <v>3</v>
      </c>
    </row>
    <row r="13" spans="1:5" x14ac:dyDescent="0.25">
      <c r="A13" t="s">
        <v>24</v>
      </c>
      <c r="B13">
        <v>628</v>
      </c>
      <c r="C13" t="s">
        <v>151</v>
      </c>
      <c r="D13" t="s">
        <v>6</v>
      </c>
    </row>
  </sheetData>
  <mergeCells count="2">
    <mergeCell ref="A1:E1"/>
    <mergeCell ref="A8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Bakers Finals - Boys</vt:lpstr>
      <vt:lpstr>Bakers Finals - Girls</vt:lpstr>
      <vt:lpstr>Boys Team</vt:lpstr>
      <vt:lpstr>Girls Team</vt:lpstr>
      <vt:lpstr>Boys Individual</vt:lpstr>
      <vt:lpstr>Girls Individual</vt:lpstr>
      <vt:lpstr>Boys Top 5 - Game and Series</vt:lpstr>
      <vt:lpstr>Girls Top 5 - Game and Series</vt:lpstr>
    </vt:vector>
  </TitlesOfParts>
  <Company>Toms River Regional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Miller</dc:creator>
  <cp:lastModifiedBy>Bry4n</cp:lastModifiedBy>
  <dcterms:created xsi:type="dcterms:W3CDTF">2018-12-17T13:04:39Z</dcterms:created>
  <dcterms:modified xsi:type="dcterms:W3CDTF">2018-12-27T03:13:53Z</dcterms:modified>
</cp:coreProperties>
</file>